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e\Documents\DLRG\AK Rettungssport\LM 2024\Zeitplanung\"/>
    </mc:Choice>
  </mc:AlternateContent>
  <xr:revisionPtr revIDLastSave="0" documentId="8_{DE9D4646-FC9F-4587-940F-ED111D06FF6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rognose E 25m 2022" sheetId="8" state="hidden" r:id="rId1"/>
    <sheet name="Zeitplan Wettkampfblöcke" sheetId="18" r:id="rId2"/>
    <sheet name="Prognose E 50m 2024" sheetId="14" r:id="rId3"/>
    <sheet name="Prognose M 50m 2024" sheetId="17" r:id="rId4"/>
    <sheet name="offen berechnen" sheetId="11" r:id="rId5"/>
  </sheets>
  <definedNames>
    <definedName name="_xlnm._FilterDatabase" localSheetId="4" hidden="1">'offen berechnen'!$A$1:$I$100</definedName>
    <definedName name="_xlnm.Print_Area" localSheetId="0">'Prognose E 25m 2022'!$A$1:$K$42</definedName>
    <definedName name="_xlnm.Print_Area" localSheetId="2">'Prognose E 50m 2024'!$A$1:$K$28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1" l="1"/>
  <c r="I68" i="11" s="1"/>
  <c r="J68" i="11"/>
  <c r="K68" i="11"/>
  <c r="L68" i="11"/>
  <c r="M68" i="11"/>
  <c r="N68" i="11"/>
  <c r="J67" i="11"/>
  <c r="K67" i="11"/>
  <c r="L67" i="11"/>
  <c r="M67" i="11"/>
  <c r="N67" i="11"/>
  <c r="I66" i="11"/>
  <c r="J61" i="11"/>
  <c r="K61" i="11"/>
  <c r="L61" i="11"/>
  <c r="M61" i="11"/>
  <c r="N61" i="11"/>
  <c r="I61" i="11"/>
  <c r="J60" i="11"/>
  <c r="K60" i="11"/>
  <c r="L60" i="11"/>
  <c r="M60" i="11"/>
  <c r="N60" i="11"/>
  <c r="I60" i="11"/>
  <c r="Y59" i="11"/>
  <c r="Y60" i="11" s="1"/>
  <c r="Y61" i="11" s="1"/>
  <c r="K46" i="14"/>
  <c r="M60" i="17"/>
  <c r="M30" i="17"/>
  <c r="J25" i="17"/>
  <c r="J19" i="17"/>
  <c r="J13" i="17"/>
  <c r="J7" i="17"/>
  <c r="B7" i="17" s="1"/>
  <c r="A8" i="17" s="1"/>
  <c r="C7" i="17"/>
  <c r="E7" i="17" s="1"/>
  <c r="C8" i="17" s="1"/>
  <c r="E8" i="17" s="1"/>
  <c r="C9" i="17" s="1"/>
  <c r="E9" i="17" s="1"/>
  <c r="K27" i="14"/>
  <c r="E7" i="14"/>
  <c r="C8" i="14" s="1"/>
  <c r="E8" i="14" s="1"/>
  <c r="J7" i="14" s="1"/>
  <c r="J59" i="11"/>
  <c r="K59" i="11"/>
  <c r="L59" i="11"/>
  <c r="M59" i="11"/>
  <c r="N59" i="11"/>
  <c r="I59" i="11"/>
  <c r="Z59" i="11"/>
  <c r="Z60" i="11" s="1"/>
  <c r="Z61" i="11" s="1"/>
  <c r="AA59" i="11"/>
  <c r="AA60" i="11" s="1"/>
  <c r="AA61" i="11" s="1"/>
  <c r="AB59" i="11"/>
  <c r="AB60" i="11" s="1"/>
  <c r="AB61" i="11" s="1"/>
  <c r="AC59" i="11"/>
  <c r="AC60" i="11" s="1"/>
  <c r="AC61" i="11" s="1"/>
  <c r="AD59" i="11"/>
  <c r="AD60" i="11" s="1"/>
  <c r="AD61" i="11" s="1"/>
  <c r="K41" i="8"/>
  <c r="J8" i="17" l="1"/>
  <c r="B9" i="17" s="1"/>
  <c r="A10" i="17" s="1"/>
  <c r="C10" i="17"/>
  <c r="E10" i="17" s="1"/>
  <c r="C11" i="17" s="1"/>
  <c r="E11" i="17" s="1"/>
  <c r="C13" i="17" s="1"/>
  <c r="K66" i="11"/>
  <c r="J66" i="11"/>
  <c r="N66" i="11"/>
  <c r="M66" i="11"/>
  <c r="L66" i="11"/>
  <c r="C9" i="14"/>
  <c r="E9" i="14" s="1"/>
  <c r="C10" i="14" s="1"/>
  <c r="E10" i="14" s="1"/>
  <c r="J9" i="14" s="1"/>
  <c r="J10" i="17" l="1"/>
  <c r="B11" i="17" s="1"/>
  <c r="A13" i="17" s="1"/>
  <c r="C11" i="14"/>
  <c r="E11" i="14" s="1"/>
  <c r="C12" i="14" s="1"/>
  <c r="E12" i="14" s="1"/>
  <c r="A9" i="14"/>
  <c r="B8" i="14"/>
  <c r="E7" i="8"/>
  <c r="C8" i="8" s="1"/>
  <c r="E8" i="8" s="1"/>
  <c r="J11" i="14" l="1"/>
  <c r="C14" i="14"/>
  <c r="B10" i="14"/>
  <c r="A11" i="14" s="1"/>
  <c r="C9" i="8"/>
  <c r="E9" i="8" s="1"/>
  <c r="C10" i="8" s="1"/>
  <c r="E10" i="8" s="1"/>
  <c r="J9" i="8" s="1"/>
  <c r="J7" i="8"/>
  <c r="A9" i="8" s="1"/>
  <c r="E13" i="17" l="1"/>
  <c r="B12" i="14"/>
  <c r="A14" i="14" s="1"/>
  <c r="B8" i="8"/>
  <c r="C11" i="8"/>
  <c r="E11" i="8" s="1"/>
  <c r="C12" i="8" s="1"/>
  <c r="E12" i="8" s="1"/>
  <c r="J11" i="8" s="1"/>
  <c r="C14" i="17" l="1"/>
  <c r="E14" i="17" s="1"/>
  <c r="C15" i="17" s="1"/>
  <c r="E15" i="17" s="1"/>
  <c r="C16" i="17" s="1"/>
  <c r="E16" i="17" s="1"/>
  <c r="B13" i="17"/>
  <c r="A14" i="17" s="1"/>
  <c r="E14" i="14"/>
  <c r="B10" i="8"/>
  <c r="A11" i="8" s="1"/>
  <c r="C13" i="8"/>
  <c r="E13" i="8" s="1"/>
  <c r="C14" i="8" s="1"/>
  <c r="E14" i="8" s="1"/>
  <c r="J14" i="17" l="1"/>
  <c r="B15" i="17" s="1"/>
  <c r="A16" i="17" s="1"/>
  <c r="C17" i="17"/>
  <c r="E17" i="17" s="1"/>
  <c r="C19" i="17" s="1"/>
  <c r="C15" i="14"/>
  <c r="E15" i="14" s="1"/>
  <c r="J14" i="14" s="1"/>
  <c r="C15" i="8"/>
  <c r="J13" i="8"/>
  <c r="B12" i="8"/>
  <c r="A13" i="8" s="1"/>
  <c r="C16" i="14" l="1"/>
  <c r="E16" i="14" s="1"/>
  <c r="C17" i="14" s="1"/>
  <c r="E17" i="14" s="1"/>
  <c r="J16" i="14" s="1"/>
  <c r="B14" i="8"/>
  <c r="A15" i="8" s="1"/>
  <c r="E15" i="8"/>
  <c r="C16" i="8" s="1"/>
  <c r="E16" i="8" s="1"/>
  <c r="J15" i="8" s="1"/>
  <c r="B15" i="14" l="1"/>
  <c r="A16" i="14"/>
  <c r="C18" i="14"/>
  <c r="E18" i="14" s="1"/>
  <c r="C19" i="14" s="1"/>
  <c r="E19" i="14" s="1"/>
  <c r="C18" i="8"/>
  <c r="E18" i="8" s="1"/>
  <c r="E19" i="17" l="1"/>
  <c r="J16" i="17" s="1"/>
  <c r="B17" i="17" s="1"/>
  <c r="A19" i="17" s="1"/>
  <c r="J18" i="14"/>
  <c r="C21" i="14"/>
  <c r="B17" i="14"/>
  <c r="A18" i="14" s="1"/>
  <c r="C19" i="8"/>
  <c r="E19" i="8" s="1"/>
  <c r="C25" i="8"/>
  <c r="E25" i="8" s="1"/>
  <c r="C26" i="8" s="1"/>
  <c r="E26" i="8" s="1"/>
  <c r="J25" i="8" s="1"/>
  <c r="B16" i="8"/>
  <c r="A18" i="8" s="1"/>
  <c r="B19" i="17" l="1"/>
  <c r="A20" i="17" s="1"/>
  <c r="C20" i="17"/>
  <c r="E20" i="17" s="1"/>
  <c r="C21" i="17" s="1"/>
  <c r="E21" i="17" s="1"/>
  <c r="B19" i="14"/>
  <c r="A21" i="14" s="1"/>
  <c r="C20" i="8"/>
  <c r="E20" i="8" s="1"/>
  <c r="C21" i="8" s="1"/>
  <c r="J18" i="8"/>
  <c r="A20" i="8" s="1"/>
  <c r="E21" i="8"/>
  <c r="J20" i="8" s="1"/>
  <c r="J20" i="17" l="1"/>
  <c r="B21" i="17" s="1"/>
  <c r="A22" i="17" s="1"/>
  <c r="C22" i="17"/>
  <c r="E22" i="17" s="1"/>
  <c r="C23" i="17" s="1"/>
  <c r="E23" i="17" s="1"/>
  <c r="C25" i="17" s="1"/>
  <c r="E21" i="14"/>
  <c r="C22" i="14" s="1"/>
  <c r="E22" i="14" s="1"/>
  <c r="B19" i="8"/>
  <c r="C22" i="8"/>
  <c r="E22" i="8" s="1"/>
  <c r="B21" i="8"/>
  <c r="A22" i="8" s="1"/>
  <c r="J22" i="17" l="1"/>
  <c r="B23" i="17" s="1"/>
  <c r="A25" i="17" s="1"/>
  <c r="J21" i="14"/>
  <c r="C23" i="14"/>
  <c r="E23" i="14" s="1"/>
  <c r="C24" i="14" s="1"/>
  <c r="E24" i="14" s="1"/>
  <c r="C23" i="8"/>
  <c r="E23" i="8" s="1"/>
  <c r="J22" i="8" s="1"/>
  <c r="B22" i="14" l="1"/>
  <c r="A23" i="14" s="1"/>
  <c r="J23" i="14"/>
  <c r="C25" i="14"/>
  <c r="E25" i="14" s="1"/>
  <c r="C26" i="14" s="1"/>
  <c r="E26" i="14" s="1"/>
  <c r="C29" i="14" s="1"/>
  <c r="E29" i="14" s="1"/>
  <c r="C27" i="8"/>
  <c r="E27" i="8" s="1"/>
  <c r="C28" i="8" s="1"/>
  <c r="B23" i="8"/>
  <c r="A25" i="8" s="1"/>
  <c r="B26" i="8" s="1"/>
  <c r="A27" i="8" s="1"/>
  <c r="C30" i="14" l="1"/>
  <c r="E30" i="14" s="1"/>
  <c r="J29" i="14" s="1"/>
  <c r="B30" i="14" s="1"/>
  <c r="B24" i="14"/>
  <c r="A25" i="14" s="1"/>
  <c r="J25" i="14"/>
  <c r="E28" i="8"/>
  <c r="J27" i="8" s="1"/>
  <c r="B25" i="17" l="1"/>
  <c r="A26" i="17" s="1"/>
  <c r="E25" i="17"/>
  <c r="C26" i="17" s="1"/>
  <c r="E26" i="17" s="1"/>
  <c r="C27" i="17" s="1"/>
  <c r="E27" i="17" s="1"/>
  <c r="A32" i="14"/>
  <c r="C32" i="14"/>
  <c r="E32" i="14" s="1"/>
  <c r="C33" i="14" s="1"/>
  <c r="E33" i="14" s="1"/>
  <c r="C35" i="14" s="1"/>
  <c r="E35" i="14" s="1"/>
  <c r="C36" i="14" s="1"/>
  <c r="E36" i="14" s="1"/>
  <c r="B26" i="14"/>
  <c r="A27" i="14" s="1"/>
  <c r="B28" i="8"/>
  <c r="A29" i="8" s="1"/>
  <c r="C29" i="8"/>
  <c r="E29" i="8" s="1"/>
  <c r="C30" i="8" s="1"/>
  <c r="E30" i="8" s="1"/>
  <c r="J29" i="8" s="1"/>
  <c r="J26" i="17" l="1"/>
  <c r="B27" i="17" s="1"/>
  <c r="A28" i="17" s="1"/>
  <c r="C28" i="17"/>
  <c r="E28" i="17" s="1"/>
  <c r="C29" i="17" s="1"/>
  <c r="E29" i="17" s="1"/>
  <c r="C33" i="17" s="1"/>
  <c r="E33" i="17" s="1"/>
  <c r="C34" i="17" s="1"/>
  <c r="E34" i="17" s="1"/>
  <c r="J32" i="14"/>
  <c r="B33" i="14" s="1"/>
  <c r="A35" i="14" s="1"/>
  <c r="J35" i="14"/>
  <c r="C38" i="14"/>
  <c r="E38" i="14" s="1"/>
  <c r="C39" i="14" s="1"/>
  <c r="E39" i="14" s="1"/>
  <c r="B30" i="8"/>
  <c r="A32" i="8" s="1"/>
  <c r="C32" i="8"/>
  <c r="E32" i="8" s="1"/>
  <c r="C33" i="8" s="1"/>
  <c r="E33" i="8" s="1"/>
  <c r="C35" i="17" l="1"/>
  <c r="E35" i="17" s="1"/>
  <c r="C36" i="17" s="1"/>
  <c r="E36" i="17" s="1"/>
  <c r="C37" i="17" s="1"/>
  <c r="E37" i="17" s="1"/>
  <c r="J33" i="17"/>
  <c r="J28" i="17"/>
  <c r="B29" i="17" s="1"/>
  <c r="A30" i="17" s="1"/>
  <c r="B36" i="14"/>
  <c r="A38" i="14" s="1"/>
  <c r="C41" i="14"/>
  <c r="E41" i="14" s="1"/>
  <c r="C42" i="14" s="1"/>
  <c r="E42" i="14" s="1"/>
  <c r="J38" i="14"/>
  <c r="C34" i="8"/>
  <c r="E34" i="8" s="1"/>
  <c r="C35" i="8" s="1"/>
  <c r="E35" i="8" s="1"/>
  <c r="J34" i="8" s="1"/>
  <c r="J32" i="8"/>
  <c r="B33" i="8"/>
  <c r="A34" i="8" s="1"/>
  <c r="C36" i="8"/>
  <c r="E36" i="8" s="1"/>
  <c r="C37" i="8" s="1"/>
  <c r="E37" i="8" s="1"/>
  <c r="B34" i="17" l="1"/>
  <c r="A35" i="17" s="1"/>
  <c r="J35" i="17"/>
  <c r="C38" i="17"/>
  <c r="B39" i="14"/>
  <c r="A41" i="14" s="1"/>
  <c r="C44" i="14"/>
  <c r="E44" i="14" s="1"/>
  <c r="C45" i="14" s="1"/>
  <c r="E45" i="14" s="1"/>
  <c r="J44" i="14" s="1"/>
  <c r="J41" i="14"/>
  <c r="C38" i="8"/>
  <c r="J36" i="8"/>
  <c r="B35" i="8"/>
  <c r="A36" i="8" s="1"/>
  <c r="B36" i="17" l="1"/>
  <c r="A37" i="17" s="1"/>
  <c r="E38" i="17"/>
  <c r="B42" i="14"/>
  <c r="A44" i="14" s="1"/>
  <c r="B45" i="14" s="1"/>
  <c r="A46" i="14" s="1"/>
  <c r="B37" i="8"/>
  <c r="A38" i="8" s="1"/>
  <c r="B39" i="8" s="1"/>
  <c r="E38" i="8"/>
  <c r="C39" i="8" s="1"/>
  <c r="E39" i="8" s="1"/>
  <c r="J38" i="8" s="1"/>
  <c r="C40" i="17" l="1"/>
  <c r="E40" i="17" s="1"/>
  <c r="C41" i="17" s="1"/>
  <c r="E41" i="17" s="1"/>
  <c r="J37" i="17"/>
  <c r="B38" i="17" s="1"/>
  <c r="A40" i="17" s="1"/>
  <c r="A40" i="8"/>
  <c r="C42" i="17" l="1"/>
  <c r="E42" i="17" s="1"/>
  <c r="C43" i="17" s="1"/>
  <c r="E43" i="17" s="1"/>
  <c r="C44" i="17" s="1"/>
  <c r="E44" i="17" s="1"/>
  <c r="J40" i="17"/>
  <c r="B41" i="17" s="1"/>
  <c r="A42" i="17" s="1"/>
  <c r="J42" i="17" l="1"/>
  <c r="B43" i="17" s="1"/>
  <c r="A44" i="17" s="1"/>
  <c r="C45" i="17"/>
  <c r="E45" i="17" s="1"/>
  <c r="J44" i="17" l="1"/>
  <c r="B45" i="17" s="1"/>
  <c r="A47" i="17" s="1"/>
  <c r="C47" i="17"/>
  <c r="E47" i="17" s="1"/>
  <c r="C48" i="17" s="1"/>
  <c r="E48" i="17" s="1"/>
  <c r="J47" i="17" s="1"/>
  <c r="B48" i="17" l="1"/>
  <c r="A49" i="17" s="1"/>
  <c r="C49" i="17"/>
  <c r="E49" i="17" s="1"/>
  <c r="C50" i="17" s="1"/>
  <c r="E50" i="17" s="1"/>
  <c r="C51" i="17" l="1"/>
  <c r="E51" i="17" s="1"/>
  <c r="C52" i="17" s="1"/>
  <c r="E52" i="17" s="1"/>
  <c r="J49" i="17"/>
  <c r="B50" i="17" s="1"/>
  <c r="A51" i="17" s="1"/>
  <c r="C54" i="17" l="1"/>
  <c r="E54" i="17" s="1"/>
  <c r="C55" i="17" s="1"/>
  <c r="E55" i="17" s="1"/>
  <c r="J51" i="17"/>
  <c r="B52" i="17" s="1"/>
  <c r="A54" i="17" s="1"/>
  <c r="C56" i="17" l="1"/>
  <c r="E56" i="17" s="1"/>
  <c r="C57" i="17" s="1"/>
  <c r="E57" i="17" s="1"/>
  <c r="J54" i="17"/>
  <c r="B55" i="17" s="1"/>
  <c r="A56" i="17" s="1"/>
  <c r="J56" i="17" l="1"/>
  <c r="B57" i="17" s="1"/>
  <c r="A58" i="17" s="1"/>
  <c r="C58" i="17"/>
  <c r="E58" i="17" s="1"/>
  <c r="C59" i="17" s="1"/>
  <c r="E59" i="17" s="1"/>
  <c r="J58" i="17" s="1"/>
  <c r="B59" i="17" l="1"/>
  <c r="A60" i="17" s="1"/>
</calcChain>
</file>

<file path=xl/sharedStrings.xml><?xml version="1.0" encoding="utf-8"?>
<sst xmlns="http://schemas.openxmlformats.org/spreadsheetml/2006/main" count="1203" uniqueCount="307">
  <si>
    <t>im Rettungsschwimmen</t>
  </si>
  <si>
    <t>Einzelwettbewerbe</t>
  </si>
  <si>
    <t>Start</t>
  </si>
  <si>
    <t>Ende</t>
  </si>
  <si>
    <t>Lauf</t>
  </si>
  <si>
    <t>Altersklasse</t>
  </si>
  <si>
    <t>Disziplin</t>
  </si>
  <si>
    <t>Durch-schnitt</t>
  </si>
  <si>
    <t>Durch-gang</t>
  </si>
  <si>
    <t>-</t>
  </si>
  <si>
    <t>AK 13/14 weiblich</t>
  </si>
  <si>
    <t>100 m Hindernisschwimmen</t>
  </si>
  <si>
    <t>AK 13/14 männlich</t>
  </si>
  <si>
    <t>AK 15/16 männlich</t>
  </si>
  <si>
    <t>50 m Hindernisschwimmen</t>
  </si>
  <si>
    <t>AK 12 männlich</t>
  </si>
  <si>
    <t>200 m Hindernisschwimmen</t>
  </si>
  <si>
    <t>AK 17/18 männlich</t>
  </si>
  <si>
    <t>100 m Kombinierte Rettungsübung</t>
  </si>
  <si>
    <t>Vorläufiger Zeitplan, alle Angaben ohne Gewähr. Es gilt die Ansage des Sprechers!</t>
  </si>
  <si>
    <t>Mannschaftswettbewerbe</t>
  </si>
  <si>
    <t>4 x 50 m Hindernisstaffel</t>
  </si>
  <si>
    <t>4 x 25 m Puppenstaffel</t>
  </si>
  <si>
    <t>4 x 50 m Rettungsstaffel</t>
  </si>
  <si>
    <t>4 x 25 m Gurtretterstaffel</t>
  </si>
  <si>
    <t>4 x 50 m Gurtretterstaffel</t>
  </si>
  <si>
    <t>AK 10 weiblich</t>
  </si>
  <si>
    <t>AK 10 männlich</t>
  </si>
  <si>
    <t>50m kombiniertes Schwimmen</t>
  </si>
  <si>
    <t>50m Flossenschwimmen</t>
  </si>
  <si>
    <t>50m Retten mit Flossen</t>
  </si>
  <si>
    <t>50 m Retten</t>
  </si>
  <si>
    <t>100 m Lifesaver</t>
  </si>
  <si>
    <t>100m Retten mit Flossen</t>
  </si>
  <si>
    <t>4 x 25 m Rückenlage ohne Armtätigkeit</t>
  </si>
  <si>
    <t>4 x 25 m Rettungsstaffel</t>
  </si>
  <si>
    <t>zugelassen 2009</t>
  </si>
  <si>
    <t>zugelassen 2011</t>
  </si>
  <si>
    <t>Abbau Wettkampfstätte</t>
  </si>
  <si>
    <t>200 m Super Lifesaver</t>
  </si>
  <si>
    <t>Läufe</t>
  </si>
  <si>
    <t>50m Retten</t>
  </si>
  <si>
    <t>200m Hindernis</t>
  </si>
  <si>
    <t>AK Offen männlich</t>
  </si>
  <si>
    <t>AK 12 weiblich</t>
  </si>
  <si>
    <t>AK Offen weiblich</t>
  </si>
  <si>
    <t>AK 17/18 weiblich</t>
  </si>
  <si>
    <t>Nachname</t>
  </si>
  <si>
    <t>Vorname</t>
  </si>
  <si>
    <t>Jahrgang</t>
  </si>
  <si>
    <t>Gliederung</t>
  </si>
  <si>
    <t>Geschlecht</t>
  </si>
  <si>
    <t>100m k. Retten</t>
  </si>
  <si>
    <t>Punkte</t>
  </si>
  <si>
    <t>Matzen</t>
  </si>
  <si>
    <t>Tom</t>
  </si>
  <si>
    <t>Luca</t>
  </si>
  <si>
    <t>Schnödewind</t>
  </si>
  <si>
    <t>Lennart</t>
  </si>
  <si>
    <t>Petersen</t>
  </si>
  <si>
    <t>Nissen</t>
  </si>
  <si>
    <t>Rebecca</t>
  </si>
  <si>
    <t>Starter</t>
  </si>
  <si>
    <t>komplette Läufe</t>
  </si>
  <si>
    <t>Restbahnen</t>
  </si>
  <si>
    <t>männlich</t>
  </si>
  <si>
    <t>54. Landesmehrkampfmeisterschaften</t>
  </si>
  <si>
    <t>Sonntag 29.05.2022 in Kiel</t>
  </si>
  <si>
    <t>AK 15/16, 17/18 und Offen weiblich</t>
  </si>
  <si>
    <t>AK 15/16, 17/18 und Offen männlich</t>
  </si>
  <si>
    <t>Klagmeyer</t>
  </si>
  <si>
    <t>Lya</t>
  </si>
  <si>
    <t>Direkt</t>
  </si>
  <si>
    <t>Nick</t>
  </si>
  <si>
    <t>Bober</t>
  </si>
  <si>
    <t>Jule</t>
  </si>
  <si>
    <t>Regelin</t>
  </si>
  <si>
    <t>Lienna</t>
  </si>
  <si>
    <t>DLRG Kiel</t>
  </si>
  <si>
    <t>Eube</t>
  </si>
  <si>
    <t>Mareike</t>
  </si>
  <si>
    <t>Zabel</t>
  </si>
  <si>
    <t>Kissel</t>
  </si>
  <si>
    <t>David</t>
  </si>
  <si>
    <t>Luis</t>
  </si>
  <si>
    <t>Rohwer</t>
  </si>
  <si>
    <t>Nele</t>
  </si>
  <si>
    <t>Hosmann</t>
  </si>
  <si>
    <t>Marten</t>
  </si>
  <si>
    <t>Merle</t>
  </si>
  <si>
    <t>Geßner</t>
  </si>
  <si>
    <t>Kaya</t>
  </si>
  <si>
    <t>Wang</t>
  </si>
  <si>
    <t>Timmy</t>
  </si>
  <si>
    <t>Barthel</t>
  </si>
  <si>
    <t>Schmidt</t>
  </si>
  <si>
    <t>Fynn</t>
  </si>
  <si>
    <t>Martens</t>
  </si>
  <si>
    <t>Kerrin</t>
  </si>
  <si>
    <t>Sarah</t>
  </si>
  <si>
    <t>Kernchen</t>
  </si>
  <si>
    <t>Sörensen</t>
  </si>
  <si>
    <t>Lena</t>
  </si>
  <si>
    <t>Wolst</t>
  </si>
  <si>
    <t>Oliver</t>
  </si>
  <si>
    <t>Meldeaert</t>
  </si>
  <si>
    <t>100m Lifesaver</t>
  </si>
  <si>
    <t>zugelassen</t>
  </si>
  <si>
    <t>AK 10 weiblich+männlich</t>
  </si>
  <si>
    <t>Zulassung</t>
  </si>
  <si>
    <t>Gesamt</t>
  </si>
  <si>
    <t>AK 15/16 gemischt</t>
  </si>
  <si>
    <t>Zeit</t>
  </si>
  <si>
    <t>Einschwimmen</t>
  </si>
  <si>
    <t>Wettkampf</t>
  </si>
  <si>
    <t>Pause</t>
  </si>
  <si>
    <t>ca. 20:00 Uhr</t>
  </si>
  <si>
    <t>Siegerehrung</t>
  </si>
  <si>
    <r>
      <t xml:space="preserve">Sofern einzelne Wettkampfabschnitte früher bzw. später als angegeben beendet werden, verschieben sich die nachfolgenden Wettkampfabschnitte entsprechend. Bitte beachtet hierzu die Aushänge in den Wettkampfstätten.
</t>
    </r>
    <r>
      <rPr>
        <b/>
        <sz val="10"/>
        <rFont val="Arial"/>
        <family val="2"/>
      </rPr>
      <t>Änderungen sind möglich!!!</t>
    </r>
  </si>
  <si>
    <t>Wettkampfblock</t>
  </si>
  <si>
    <t>AK 13/14</t>
  </si>
  <si>
    <t>AK 12</t>
  </si>
  <si>
    <t>AK 10</t>
  </si>
  <si>
    <t>AK 15/16</t>
  </si>
  <si>
    <t>AK 17/18</t>
  </si>
  <si>
    <t>Offene AK</t>
  </si>
  <si>
    <t>Zeitplanung LMM 2024</t>
  </si>
  <si>
    <t>Freitag, 10.05.2024 Einzel</t>
  </si>
  <si>
    <t>Samstag,11.05.2023 Mannschaft</t>
  </si>
  <si>
    <t>56. Landesmehrkampfmeisterschaften</t>
  </si>
  <si>
    <t>Freitag 10.05.2024 Neumünster</t>
  </si>
  <si>
    <t>Samstag 11.05.2024 Neumünster</t>
  </si>
  <si>
    <t>Merettig</t>
  </si>
  <si>
    <t>Frieda</t>
  </si>
  <si>
    <t>09</t>
  </si>
  <si>
    <t>Norderstedt</t>
  </si>
  <si>
    <t>weiblich</t>
  </si>
  <si>
    <t/>
  </si>
  <si>
    <t>Wendorf</t>
  </si>
  <si>
    <t>Mimi</t>
  </si>
  <si>
    <t>06</t>
  </si>
  <si>
    <t>Mölln</t>
  </si>
  <si>
    <t>0:37,90</t>
  </si>
  <si>
    <t>07</t>
  </si>
  <si>
    <t>2:46,90</t>
  </si>
  <si>
    <t>99</t>
  </si>
  <si>
    <t>AK Offen</t>
  </si>
  <si>
    <t>Alina</t>
  </si>
  <si>
    <t>02</t>
  </si>
  <si>
    <t>Region Uetersen</t>
  </si>
  <si>
    <t>Fockbek</t>
  </si>
  <si>
    <t>Glückstadt</t>
  </si>
  <si>
    <t>Detlefs</t>
  </si>
  <si>
    <t>Zoey</t>
  </si>
  <si>
    <t>Lopitz</t>
  </si>
  <si>
    <t>Mara</t>
  </si>
  <si>
    <t>16</t>
  </si>
  <si>
    <t>Lübeck</t>
  </si>
  <si>
    <t>Laffrenzen</t>
  </si>
  <si>
    <t>Sandra</t>
  </si>
  <si>
    <t>91</t>
  </si>
  <si>
    <t>Glücksburg</t>
  </si>
  <si>
    <t>2:52,29</t>
  </si>
  <si>
    <t>03</t>
  </si>
  <si>
    <t>Sandau</t>
  </si>
  <si>
    <t>08</t>
  </si>
  <si>
    <t>Wahlstedt</t>
  </si>
  <si>
    <t>Ratzeburg</t>
  </si>
  <si>
    <t>Meyer</t>
  </si>
  <si>
    <t>Jette</t>
  </si>
  <si>
    <t>Ball</t>
  </si>
  <si>
    <t>55</t>
  </si>
  <si>
    <t>Baartz</t>
  </si>
  <si>
    <t>Julika</t>
  </si>
  <si>
    <t>Schumacher</t>
  </si>
  <si>
    <t>Ilva</t>
  </si>
  <si>
    <t>Bad Oldesloe</t>
  </si>
  <si>
    <t>Klug</t>
  </si>
  <si>
    <t>Chayenna</t>
  </si>
  <si>
    <t>Kaltenkirchen</t>
  </si>
  <si>
    <t>Hein</t>
  </si>
  <si>
    <t>53</t>
  </si>
  <si>
    <t>Elgert</t>
  </si>
  <si>
    <t>Lucy-Marie</t>
  </si>
  <si>
    <t>Neumünster</t>
  </si>
  <si>
    <t>Genske</t>
  </si>
  <si>
    <t>Solvej</t>
  </si>
  <si>
    <t>Jarplund-Weding</t>
  </si>
  <si>
    <t>Donde</t>
  </si>
  <si>
    <t>1:35,56</t>
  </si>
  <si>
    <t>Gramit</t>
  </si>
  <si>
    <t>Mia</t>
  </si>
  <si>
    <t>Schlüter</t>
  </si>
  <si>
    <t>Rieke</t>
  </si>
  <si>
    <t>DLRG Sylt</t>
  </si>
  <si>
    <t>Müller</t>
  </si>
  <si>
    <t>Marilena Jolie</t>
  </si>
  <si>
    <t>Lübecker Bucht</t>
  </si>
  <si>
    <t>AK</t>
  </si>
  <si>
    <t>100m Retten m. Fl.</t>
  </si>
  <si>
    <t>200m SLS</t>
  </si>
  <si>
    <t>0:31,81</t>
  </si>
  <si>
    <t>2:07,79</t>
  </si>
  <si>
    <t>1:08,81</t>
  </si>
  <si>
    <t>2:17,07</t>
  </si>
  <si>
    <t>05</t>
  </si>
  <si>
    <t>2:20,34</t>
  </si>
  <si>
    <t>1:02,12</t>
  </si>
  <si>
    <t>1:08,51</t>
  </si>
  <si>
    <t>2:25,86</t>
  </si>
  <si>
    <t>Max-Jakob</t>
  </si>
  <si>
    <t>0:37,00</t>
  </si>
  <si>
    <t>2:26,22</t>
  </si>
  <si>
    <t>1:12,42</t>
  </si>
  <si>
    <t>2:46,98</t>
  </si>
  <si>
    <t>0:36,12</t>
  </si>
  <si>
    <t>1:00,12</t>
  </si>
  <si>
    <t>0:53,36</t>
  </si>
  <si>
    <t>2:24,98</t>
  </si>
  <si>
    <t>0:35,42</t>
  </si>
  <si>
    <t>2:22,44</t>
  </si>
  <si>
    <t>9:59,99</t>
  </si>
  <si>
    <t>2:45,73</t>
  </si>
  <si>
    <t>Holstein</t>
  </si>
  <si>
    <t>Anton</t>
  </si>
  <si>
    <t>0:39,15</t>
  </si>
  <si>
    <t>2:25,54</t>
  </si>
  <si>
    <t>1:20,91</t>
  </si>
  <si>
    <t>2:50,34</t>
  </si>
  <si>
    <t>Lukas</t>
  </si>
  <si>
    <t>96</t>
  </si>
  <si>
    <t>2:19,17</t>
  </si>
  <si>
    <t>1:18,84</t>
  </si>
  <si>
    <t>0:57,12</t>
  </si>
  <si>
    <t>2:28,90</t>
  </si>
  <si>
    <t>0:36,98</t>
  </si>
  <si>
    <t>2:28,28</t>
  </si>
  <si>
    <t>1:09,06</t>
  </si>
  <si>
    <t>2:43,45</t>
  </si>
  <si>
    <t>Mandel</t>
  </si>
  <si>
    <t>0:36,01</t>
  </si>
  <si>
    <t>1:14,01</t>
  </si>
  <si>
    <t>1:07,06</t>
  </si>
  <si>
    <t>2:48,09</t>
  </si>
  <si>
    <t>Elias</t>
  </si>
  <si>
    <t>Jakob</t>
  </si>
  <si>
    <t>0:37,66</t>
  </si>
  <si>
    <t>2:33,40</t>
  </si>
  <si>
    <t>1:26,76</t>
  </si>
  <si>
    <t>1:04,88</t>
  </si>
  <si>
    <t>43</t>
  </si>
  <si>
    <t>0:35,11</t>
  </si>
  <si>
    <t>1:05,09</t>
  </si>
  <si>
    <t>1:18,74</t>
  </si>
  <si>
    <t>2:47,97</t>
  </si>
  <si>
    <t>1:15,73</t>
  </si>
  <si>
    <t>1:21,21</t>
  </si>
  <si>
    <t>1:12,32</t>
  </si>
  <si>
    <t>Harbrink</t>
  </si>
  <si>
    <t>Neal</t>
  </si>
  <si>
    <t>0:45,43</t>
  </si>
  <si>
    <t>1:14,03</t>
  </si>
  <si>
    <t>1:13,25</t>
  </si>
  <si>
    <t>Kruppke</t>
  </si>
  <si>
    <t>Finn</t>
  </si>
  <si>
    <t>0:45,41</t>
  </si>
  <si>
    <t>1:16,59</t>
  </si>
  <si>
    <t>1:23,28</t>
  </si>
  <si>
    <t>Justus</t>
  </si>
  <si>
    <t>0:47,96</t>
  </si>
  <si>
    <t>1:18,58</t>
  </si>
  <si>
    <t>1:17,66</t>
  </si>
  <si>
    <t>3:24,66</t>
  </si>
  <si>
    <t>Ehrlich</t>
  </si>
  <si>
    <t>Yannick</t>
  </si>
  <si>
    <t>0:43,94</t>
  </si>
  <si>
    <t>3:08,71</t>
  </si>
  <si>
    <t>1:23,66</t>
  </si>
  <si>
    <t>1:28,06</t>
  </si>
  <si>
    <t>04</t>
  </si>
  <si>
    <t>0:45,28</t>
  </si>
  <si>
    <t>2:51,22</t>
  </si>
  <si>
    <t>1:17,35</t>
  </si>
  <si>
    <t>1:12,10</t>
  </si>
  <si>
    <t>Schiminski</t>
  </si>
  <si>
    <t>Liam</t>
  </si>
  <si>
    <t>DLRG Hutzfeld-Bosau e.V.</t>
  </si>
  <si>
    <t>0:50,32</t>
  </si>
  <si>
    <t>3:16,09</t>
  </si>
  <si>
    <t>1:21,37</t>
  </si>
  <si>
    <t>1:31,00</t>
  </si>
  <si>
    <t>Boy Broder</t>
  </si>
  <si>
    <t>0:52,43</t>
  </si>
  <si>
    <t>3:01,31</t>
  </si>
  <si>
    <t>1:25,64</t>
  </si>
  <si>
    <t>Sacher</t>
  </si>
  <si>
    <t>0:55,13</t>
  </si>
  <si>
    <t>4:00,53</t>
  </si>
  <si>
    <t>1:24,94</t>
  </si>
  <si>
    <t>1:30,44</t>
  </si>
  <si>
    <t>Berger</t>
  </si>
  <si>
    <t>Georg</t>
  </si>
  <si>
    <t>19</t>
  </si>
  <si>
    <t>0:54,58</t>
  </si>
  <si>
    <t>3:34,37</t>
  </si>
  <si>
    <t>1:30,23</t>
  </si>
  <si>
    <t>1:28,28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</si>
</sst>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:mm"/>
    <numFmt numFmtId="165" formatCode="mm:ss.00"/>
    <numFmt numFmtId="166" formatCode="[$-407]General"/>
    <numFmt numFmtId="167" formatCode="mm&quot;:&quot;ss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2"/>
      <name val="DLRG-Jugend Text"/>
      <family val="2"/>
    </font>
    <font>
      <sz val="12"/>
      <name val="DLRG-Jugend Text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color rgb="FF0061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166" fontId="12" fillId="0" borderId="0"/>
    <xf numFmtId="0" fontId="2" fillId="0" borderId="0"/>
    <xf numFmtId="0" fontId="18" fillId="11" borderId="0" applyNumberFormat="0" applyBorder="0" applyAlignment="0" applyProtection="0"/>
  </cellStyleXfs>
  <cellXfs count="122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45" fontId="0" fillId="0" borderId="0" xfId="0" applyNumberFormat="1"/>
    <xf numFmtId="0" fontId="0" fillId="5" borderId="0" xfId="0" applyFill="1"/>
    <xf numFmtId="0" fontId="8" fillId="0" borderId="0" xfId="0" applyFont="1"/>
    <xf numFmtId="0" fontId="8" fillId="5" borderId="0" xfId="0" applyFont="1" applyFill="1"/>
    <xf numFmtId="45" fontId="7" fillId="0" borderId="0" xfId="0" applyNumberFormat="1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5" fontId="7" fillId="0" borderId="0" xfId="0" applyNumberFormat="1" applyFont="1" applyAlignment="1">
      <alignment horizontal="center" vertical="center" wrapText="1"/>
    </xf>
    <xf numFmtId="4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0" fontId="6" fillId="0" borderId="0" xfId="1" applyNumberFormat="1"/>
    <xf numFmtId="0" fontId="6" fillId="0" borderId="0" xfId="1"/>
    <xf numFmtId="164" fontId="6" fillId="0" borderId="0" xfId="1" applyNumberFormat="1"/>
    <xf numFmtId="0" fontId="6" fillId="0" borderId="0" xfId="1" applyAlignment="1">
      <alignment horizontal="center"/>
    </xf>
    <xf numFmtId="45" fontId="6" fillId="0" borderId="0" xfId="1" applyNumberFormat="1"/>
    <xf numFmtId="0" fontId="6" fillId="0" borderId="0" xfId="1" applyAlignment="1">
      <alignment vertical="top" wrapText="1"/>
    </xf>
    <xf numFmtId="45" fontId="6" fillId="0" borderId="0" xfId="1" applyNumberFormat="1" applyAlignment="1">
      <alignment vertical="top" wrapText="1"/>
    </xf>
    <xf numFmtId="20" fontId="6" fillId="4" borderId="1" xfId="1" applyNumberFormat="1" applyFill="1" applyBorder="1" applyAlignment="1">
      <alignment vertical="top" wrapText="1"/>
    </xf>
    <xf numFmtId="0" fontId="6" fillId="5" borderId="0" xfId="1" applyFill="1"/>
    <xf numFmtId="45" fontId="6" fillId="0" borderId="1" xfId="1" applyNumberFormat="1" applyBorder="1"/>
    <xf numFmtId="0" fontId="9" fillId="3" borderId="0" xfId="0" applyFont="1" applyFill="1"/>
    <xf numFmtId="20" fontId="6" fillId="0" borderId="0" xfId="1" applyNumberFormat="1" applyAlignment="1">
      <alignment vertical="top" wrapText="1"/>
    </xf>
    <xf numFmtId="0" fontId="7" fillId="0" borderId="0" xfId="0" applyFont="1" applyAlignment="1">
      <alignment horizontal="center"/>
    </xf>
    <xf numFmtId="20" fontId="6" fillId="0" borderId="0" xfId="1" applyNumberFormat="1" applyAlignment="1">
      <alignment horizontal="center"/>
    </xf>
    <xf numFmtId="0" fontId="7" fillId="0" borderId="0" xfId="1" applyFont="1" applyAlignment="1">
      <alignment horizontal="center" vertical="center" wrapText="1"/>
    </xf>
    <xf numFmtId="45" fontId="7" fillId="0" borderId="0" xfId="1" applyNumberFormat="1" applyFont="1" applyAlignment="1">
      <alignment horizontal="center" vertical="center" wrapText="1"/>
    </xf>
    <xf numFmtId="3" fontId="6" fillId="0" borderId="0" xfId="1" applyNumberFormat="1" applyAlignment="1">
      <alignment horizontal="center"/>
    </xf>
    <xf numFmtId="0" fontId="0" fillId="6" borderId="0" xfId="0" applyFill="1"/>
    <xf numFmtId="0" fontId="8" fillId="6" borderId="0" xfId="0" applyFont="1" applyFill="1"/>
    <xf numFmtId="0" fontId="6" fillId="6" borderId="0" xfId="1" applyFill="1"/>
    <xf numFmtId="1" fontId="6" fillId="0" borderId="0" xfId="1" applyNumberFormat="1"/>
    <xf numFmtId="0" fontId="9" fillId="0" borderId="0" xfId="0" applyFont="1"/>
    <xf numFmtId="1" fontId="6" fillId="0" borderId="0" xfId="1" applyNumberFormat="1" applyAlignment="1">
      <alignment horizontal="center"/>
    </xf>
    <xf numFmtId="0" fontId="5" fillId="0" borderId="0" xfId="2"/>
    <xf numFmtId="0" fontId="10" fillId="0" borderId="0" xfId="2" applyFont="1"/>
    <xf numFmtId="45" fontId="7" fillId="4" borderId="1" xfId="1" applyNumberFormat="1" applyFont="1" applyFill="1" applyBorder="1"/>
    <xf numFmtId="20" fontId="6" fillId="7" borderId="0" xfId="1" applyNumberFormat="1" applyFill="1"/>
    <xf numFmtId="1" fontId="6" fillId="7" borderId="0" xfId="1" applyNumberFormat="1" applyFill="1"/>
    <xf numFmtId="0" fontId="6" fillId="7" borderId="0" xfId="1" applyFill="1"/>
    <xf numFmtId="45" fontId="6" fillId="7" borderId="0" xfId="1" applyNumberFormat="1" applyFill="1"/>
    <xf numFmtId="20" fontId="6" fillId="8" borderId="1" xfId="1" applyNumberFormat="1" applyFill="1" applyBorder="1"/>
    <xf numFmtId="20" fontId="0" fillId="8" borderId="1" xfId="0" applyNumberFormat="1" applyFill="1" applyBorder="1" applyAlignment="1">
      <alignment horizontal="center"/>
    </xf>
    <xf numFmtId="4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5" fontId="6" fillId="7" borderId="0" xfId="1" applyNumberFormat="1" applyFill="1" applyAlignment="1">
      <alignment horizontal="right"/>
    </xf>
    <xf numFmtId="45" fontId="7" fillId="4" borderId="1" xfId="1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center"/>
    </xf>
    <xf numFmtId="0" fontId="11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0" fontId="11" fillId="0" borderId="11" xfId="0" applyFont="1" applyBorder="1"/>
    <xf numFmtId="0" fontId="0" fillId="0" borderId="10" xfId="0" applyBorder="1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1" xfId="0" applyBorder="1"/>
    <xf numFmtId="0" fontId="11" fillId="0" borderId="10" xfId="0" applyFont="1" applyBorder="1"/>
    <xf numFmtId="0" fontId="4" fillId="0" borderId="0" xfId="2" applyFont="1"/>
    <xf numFmtId="165" fontId="7" fillId="10" borderId="11" xfId="0" applyNumberFormat="1" applyFont="1" applyFill="1" applyBorder="1" applyAlignment="1">
      <alignment horizontal="center" vertical="center"/>
    </xf>
    <xf numFmtId="0" fontId="0" fillId="9" borderId="11" xfId="0" applyFill="1" applyBorder="1" applyAlignment="1">
      <alignment horizontal="left" vertical="center"/>
    </xf>
    <xf numFmtId="0" fontId="0" fillId="9" borderId="11" xfId="0" applyFill="1" applyBorder="1" applyAlignment="1">
      <alignment horizontal="center" vertical="center"/>
    </xf>
    <xf numFmtId="0" fontId="3" fillId="0" borderId="0" xfId="2" applyFont="1"/>
    <xf numFmtId="166" fontId="0" fillId="0" borderId="11" xfId="3" applyFont="1" applyBorder="1" applyAlignment="1">
      <alignment horizontal="center"/>
    </xf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11" fillId="0" borderId="0" xfId="0" applyFont="1"/>
    <xf numFmtId="0" fontId="5" fillId="0" borderId="10" xfId="2" applyBorder="1"/>
    <xf numFmtId="167" fontId="0" fillId="0" borderId="11" xfId="3" applyNumberFormat="1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5" fillId="4" borderId="0" xfId="2" applyFill="1"/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15" fillId="0" borderId="15" xfId="0" applyFont="1" applyBorder="1"/>
    <xf numFmtId="0" fontId="14" fillId="12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4" fillId="0" borderId="14" xfId="0" applyFont="1" applyBorder="1" applyAlignment="1">
      <alignment horizontal="left" vertical="top" wrapText="1"/>
    </xf>
    <xf numFmtId="0" fontId="15" fillId="0" borderId="6" xfId="0" applyFont="1" applyBorder="1"/>
    <xf numFmtId="0" fontId="14" fillId="5" borderId="14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 vertical="top" wrapText="1"/>
    </xf>
    <xf numFmtId="20" fontId="14" fillId="0" borderId="14" xfId="0" applyNumberFormat="1" applyFont="1" applyBorder="1" applyAlignment="1">
      <alignment horizontal="left" vertical="top" wrapText="1"/>
    </xf>
    <xf numFmtId="0" fontId="15" fillId="0" borderId="14" xfId="0" applyFont="1" applyBorder="1"/>
    <xf numFmtId="0" fontId="14" fillId="0" borderId="1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5" fillId="0" borderId="4" xfId="0" applyFont="1" applyBorder="1"/>
    <xf numFmtId="0" fontId="14" fillId="0" borderId="15" xfId="0" applyFont="1" applyBorder="1" applyAlignment="1">
      <alignment horizontal="left" vertical="top" wrapText="1"/>
    </xf>
    <xf numFmtId="1" fontId="7" fillId="0" borderId="0" xfId="1" applyNumberFormat="1" applyFont="1" applyAlignment="1">
      <alignment horizontal="center"/>
    </xf>
    <xf numFmtId="0" fontId="1" fillId="0" borderId="0" xfId="2" applyFont="1"/>
    <xf numFmtId="0" fontId="7" fillId="0" borderId="0" xfId="1" applyFont="1" applyAlignment="1">
      <alignment horizontal="center" vertical="center" wrapText="1"/>
    </xf>
    <xf numFmtId="0" fontId="6" fillId="0" borderId="0" xfId="1"/>
    <xf numFmtId="0" fontId="6" fillId="0" borderId="2" xfId="1" applyBorder="1" applyAlignment="1">
      <alignment horizontal="center"/>
    </xf>
    <xf numFmtId="0" fontId="6" fillId="0" borderId="3" xfId="1" applyBorder="1" applyAlignment="1">
      <alignment horizontal="center"/>
    </xf>
    <xf numFmtId="0" fontId="0" fillId="0" borderId="4" xfId="0" applyBorder="1"/>
    <xf numFmtId="0" fontId="6" fillId="0" borderId="5" xfId="1" applyBorder="1" applyAlignment="1">
      <alignment horizontal="center"/>
    </xf>
    <xf numFmtId="0" fontId="6" fillId="0" borderId="0" xfId="1" applyAlignment="1">
      <alignment horizontal="center"/>
    </xf>
    <xf numFmtId="0" fontId="0" fillId="0" borderId="6" xfId="0" applyBorder="1"/>
    <xf numFmtId="0" fontId="6" fillId="0" borderId="7" xfId="1" applyBorder="1" applyAlignment="1">
      <alignment horizontal="center"/>
    </xf>
    <xf numFmtId="0" fontId="6" fillId="0" borderId="9" xfId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justify" vertical="top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1" borderId="16" xfId="0" applyFont="1" applyFill="1" applyBorder="1" applyAlignment="1">
      <alignment horizontal="center" vertical="top" wrapText="1"/>
    </xf>
    <xf numFmtId="0" fontId="13" fillId="1" borderId="17" xfId="0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0" fillId="0" borderId="9" xfId="0" applyBorder="1"/>
  </cellXfs>
  <cellStyles count="6">
    <cellStyle name="Excel Built-in Normal" xfId="3" xr:uid="{AD4FAC91-B0CB-44ED-84E8-E7675F71E25A}"/>
    <cellStyle name="Gut 2" xfId="5" xr:uid="{8168B4ED-599D-4B8B-B1B2-ACB511C29692}"/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4" xr:uid="{BBE22C36-8E2D-4AB4-AE6B-556281D7D43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6"/>
  <sheetViews>
    <sheetView view="pageLayout" topLeftCell="A13" zoomScaleNormal="100" workbookViewId="0">
      <selection activeCell="I41" sqref="I41"/>
    </sheetView>
  </sheetViews>
  <sheetFormatPr baseColWidth="10" defaultColWidth="11.44140625" defaultRowHeight="13.2" x14ac:dyDescent="0.25"/>
  <cols>
    <col min="1" max="2" width="6.33203125" style="17" customWidth="1"/>
    <col min="3" max="3" width="5.33203125" style="17" customWidth="1"/>
    <col min="4" max="4" width="1.5546875" style="17" customWidth="1"/>
    <col min="5" max="5" width="5.88671875" style="17" customWidth="1"/>
    <col min="6" max="6" width="1.88671875" style="17" customWidth="1"/>
    <col min="7" max="7" width="31.109375" style="17" bestFit="1" customWidth="1"/>
    <col min="8" max="8" width="32.88671875" style="17" customWidth="1"/>
    <col min="9" max="9" width="7.33203125" style="20" bestFit="1" customWidth="1"/>
    <col min="10" max="10" width="7.109375" style="20" bestFit="1" customWidth="1"/>
    <col min="11" max="11" width="6.109375" style="29" bestFit="1" customWidth="1"/>
    <col min="12" max="15" width="11.44140625" style="17"/>
    <col min="16" max="16" width="11.5546875" customWidth="1"/>
    <col min="17" max="16384" width="11.44140625" style="17"/>
  </cols>
  <sheetData>
    <row r="1" spans="1:11" x14ac:dyDescent="0.25">
      <c r="A1" s="100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x14ac:dyDescent="0.25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x14ac:dyDescent="0.2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3.8" thickBot="1" x14ac:dyDescent="0.3">
      <c r="A4" s="106" t="s">
        <v>67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x14ac:dyDescent="0.25">
      <c r="B5" s="18"/>
      <c r="C5" s="19"/>
      <c r="D5" s="19"/>
      <c r="E5" s="19"/>
      <c r="F5" s="19"/>
    </row>
    <row r="6" spans="1:11" ht="25.5" customHeight="1" thickBot="1" x14ac:dyDescent="0.3">
      <c r="A6" s="30" t="s">
        <v>2</v>
      </c>
      <c r="B6" s="30" t="s">
        <v>3</v>
      </c>
      <c r="C6" s="30" t="s">
        <v>4</v>
      </c>
      <c r="D6" s="30"/>
      <c r="E6" s="30"/>
      <c r="F6" s="30"/>
      <c r="G6" s="30" t="s">
        <v>5</v>
      </c>
      <c r="H6" s="30" t="s">
        <v>6</v>
      </c>
      <c r="I6" s="31" t="s">
        <v>7</v>
      </c>
      <c r="J6" s="31" t="s">
        <v>8</v>
      </c>
      <c r="K6" s="31" t="s">
        <v>40</v>
      </c>
    </row>
    <row r="7" spans="1:11" ht="13.8" thickBot="1" x14ac:dyDescent="0.3">
      <c r="A7" s="23">
        <v>0.36458333333333331</v>
      </c>
      <c r="B7" s="21"/>
      <c r="C7" s="17">
        <v>1</v>
      </c>
      <c r="D7" s="17" t="s">
        <v>9</v>
      </c>
      <c r="E7" s="36">
        <f t="shared" ref="E7:E12" si="0">C7+K7-1</f>
        <v>3</v>
      </c>
      <c r="F7" s="21"/>
      <c r="G7" s="17" t="s">
        <v>68</v>
      </c>
      <c r="H7" s="35" t="s">
        <v>39</v>
      </c>
      <c r="I7" s="22">
        <v>4.1666666666666666E-3</v>
      </c>
      <c r="J7" s="22">
        <f>(E8-C7+1)*I7</f>
        <v>2.5000000000000001E-2</v>
      </c>
      <c r="K7" s="38">
        <v>3</v>
      </c>
    </row>
    <row r="8" spans="1:11" x14ac:dyDescent="0.25">
      <c r="A8" s="21"/>
      <c r="B8" s="27">
        <f>A7+J7</f>
        <v>0.38958333333333334</v>
      </c>
      <c r="C8" s="36">
        <f t="shared" ref="C8:C16" si="1">E7+1</f>
        <v>4</v>
      </c>
      <c r="D8" s="17" t="s">
        <v>9</v>
      </c>
      <c r="E8" s="36">
        <f t="shared" si="0"/>
        <v>6</v>
      </c>
      <c r="F8" s="21"/>
      <c r="G8" s="17" t="s">
        <v>69</v>
      </c>
      <c r="H8" s="35" t="s">
        <v>39</v>
      </c>
      <c r="I8" s="22"/>
      <c r="J8" s="22"/>
      <c r="K8" s="38">
        <v>3</v>
      </c>
    </row>
    <row r="9" spans="1:11" x14ac:dyDescent="0.25">
      <c r="A9" s="16">
        <f>A7+J7</f>
        <v>0.38958333333333334</v>
      </c>
      <c r="C9" s="36">
        <f t="shared" si="1"/>
        <v>7</v>
      </c>
      <c r="D9" s="17" t="s">
        <v>9</v>
      </c>
      <c r="E9" s="36">
        <f t="shared" si="0"/>
        <v>8</v>
      </c>
      <c r="G9" s="17" t="s">
        <v>26</v>
      </c>
      <c r="H9" s="24" t="s">
        <v>28</v>
      </c>
      <c r="I9" s="20">
        <v>1.6203703703703703E-3</v>
      </c>
      <c r="J9" s="20">
        <f>(E10-C9+1)*I9</f>
        <v>6.4814814814814813E-3</v>
      </c>
      <c r="K9" s="19">
        <v>2</v>
      </c>
    </row>
    <row r="10" spans="1:11" x14ac:dyDescent="0.25">
      <c r="A10" s="16"/>
      <c r="B10" s="16">
        <f>A9+J9</f>
        <v>0.39606481481481481</v>
      </c>
      <c r="C10" s="36">
        <f t="shared" si="1"/>
        <v>9</v>
      </c>
      <c r="D10" s="17" t="s">
        <v>9</v>
      </c>
      <c r="E10" s="36">
        <f t="shared" si="0"/>
        <v>10</v>
      </c>
      <c r="G10" s="17" t="s">
        <v>27</v>
      </c>
      <c r="H10" s="24" t="s">
        <v>28</v>
      </c>
      <c r="K10" s="19">
        <v>2</v>
      </c>
    </row>
    <row r="11" spans="1:11" x14ac:dyDescent="0.25">
      <c r="A11" s="16">
        <f>B10</f>
        <v>0.39606481481481481</v>
      </c>
      <c r="C11" s="36">
        <f t="shared" si="1"/>
        <v>11</v>
      </c>
      <c r="D11" s="17" t="s">
        <v>9</v>
      </c>
      <c r="E11" s="36">
        <f t="shared" si="0"/>
        <v>12</v>
      </c>
      <c r="G11" s="17" t="s">
        <v>44</v>
      </c>
      <c r="H11" s="24" t="s">
        <v>28</v>
      </c>
      <c r="I11" s="20">
        <v>1.6203703703703703E-3</v>
      </c>
      <c r="J11" s="20">
        <f>(E12-C11+1)*I11</f>
        <v>6.4814814814814813E-3</v>
      </c>
      <c r="K11" s="38">
        <v>2</v>
      </c>
    </row>
    <row r="12" spans="1:11" x14ac:dyDescent="0.25">
      <c r="B12" s="16">
        <f>A11+J11</f>
        <v>0.40254629629629629</v>
      </c>
      <c r="C12" s="36">
        <f t="shared" si="1"/>
        <v>13</v>
      </c>
      <c r="D12" s="17" t="s">
        <v>9</v>
      </c>
      <c r="E12" s="36">
        <f t="shared" si="0"/>
        <v>14</v>
      </c>
      <c r="G12" s="17" t="s">
        <v>15</v>
      </c>
      <c r="H12" s="24" t="s">
        <v>28</v>
      </c>
      <c r="K12" s="38">
        <v>2</v>
      </c>
    </row>
    <row r="13" spans="1:11" x14ac:dyDescent="0.25">
      <c r="A13" s="16">
        <f>B12</f>
        <v>0.40254629629629629</v>
      </c>
      <c r="C13" s="36">
        <f t="shared" si="1"/>
        <v>15</v>
      </c>
      <c r="D13" s="17" t="s">
        <v>9</v>
      </c>
      <c r="E13" s="36">
        <f>C13+K13-1</f>
        <v>16</v>
      </c>
      <c r="F13" s="21"/>
      <c r="G13" s="17" t="s">
        <v>10</v>
      </c>
      <c r="H13" s="35" t="s">
        <v>41</v>
      </c>
      <c r="I13" s="22">
        <v>2.0833333333333333E-3</v>
      </c>
      <c r="J13" s="22">
        <f>(E14-C13+1)*I13</f>
        <v>8.3333333333333332E-3</v>
      </c>
      <c r="K13" s="38">
        <v>2</v>
      </c>
    </row>
    <row r="14" spans="1:11" x14ac:dyDescent="0.25">
      <c r="B14" s="16">
        <f>A13+J13</f>
        <v>0.41087962962962965</v>
      </c>
      <c r="C14" s="17">
        <f t="shared" si="1"/>
        <v>17</v>
      </c>
      <c r="D14" s="17" t="s">
        <v>9</v>
      </c>
      <c r="E14" s="36">
        <f>C14+K14-1</f>
        <v>18</v>
      </c>
      <c r="F14" s="21"/>
      <c r="G14" s="17" t="s">
        <v>12</v>
      </c>
      <c r="H14" s="35" t="s">
        <v>41</v>
      </c>
      <c r="I14" s="22"/>
      <c r="J14" s="22"/>
      <c r="K14" s="38">
        <v>2</v>
      </c>
    </row>
    <row r="15" spans="1:11" x14ac:dyDescent="0.25">
      <c r="A15" s="16">
        <f>B14</f>
        <v>0.41087962962962965</v>
      </c>
      <c r="B15" s="16"/>
      <c r="C15" s="36">
        <f>E14+1</f>
        <v>19</v>
      </c>
      <c r="D15" s="17" t="s">
        <v>9</v>
      </c>
      <c r="E15" s="36">
        <f t="shared" ref="E15:E28" si="2">C15+K15-1</f>
        <v>22</v>
      </c>
      <c r="G15" s="17" t="s">
        <v>68</v>
      </c>
      <c r="H15" s="35" t="s">
        <v>31</v>
      </c>
      <c r="I15" s="20">
        <v>2.0833333333333333E-3</v>
      </c>
      <c r="J15" s="20">
        <f>(E16-C15+1)*I15</f>
        <v>1.6666666666666666E-2</v>
      </c>
      <c r="K15" s="38">
        <v>4</v>
      </c>
    </row>
    <row r="16" spans="1:11" ht="13.8" thickBot="1" x14ac:dyDescent="0.3">
      <c r="A16" s="16"/>
      <c r="B16" s="16">
        <f>A15+J15</f>
        <v>0.42754629629629631</v>
      </c>
      <c r="C16" s="17">
        <f t="shared" si="1"/>
        <v>23</v>
      </c>
      <c r="D16" s="17" t="s">
        <v>9</v>
      </c>
      <c r="E16" s="36">
        <f t="shared" si="2"/>
        <v>26</v>
      </c>
      <c r="G16" s="17" t="s">
        <v>69</v>
      </c>
      <c r="H16" s="35" t="s">
        <v>31</v>
      </c>
      <c r="K16" s="38">
        <v>4</v>
      </c>
    </row>
    <row r="17" spans="1:11" ht="13.8" thickBot="1" x14ac:dyDescent="0.3">
      <c r="A17" s="42"/>
      <c r="B17" s="42"/>
      <c r="C17" s="43"/>
      <c r="D17" s="44"/>
      <c r="E17" s="43"/>
      <c r="F17" s="44"/>
      <c r="G17" s="44"/>
      <c r="H17" s="44"/>
      <c r="I17" s="45"/>
      <c r="J17" s="41">
        <v>6.9444444444444441E-3</v>
      </c>
      <c r="K17" s="38"/>
    </row>
    <row r="18" spans="1:11" x14ac:dyDescent="0.25">
      <c r="A18" s="16">
        <f>B16+J17</f>
        <v>0.43449074074074073</v>
      </c>
      <c r="C18" s="17">
        <f>E16+1</f>
        <v>27</v>
      </c>
      <c r="D18" s="17" t="s">
        <v>9</v>
      </c>
      <c r="E18" s="36">
        <f t="shared" si="2"/>
        <v>30</v>
      </c>
      <c r="F18" s="21"/>
      <c r="G18" s="17" t="s">
        <v>68</v>
      </c>
      <c r="H18" s="24" t="s">
        <v>32</v>
      </c>
      <c r="I18" s="22">
        <v>1.9097222222222222E-3</v>
      </c>
      <c r="J18" s="22">
        <f>(E19-C18+1)*I18</f>
        <v>1.5277777777777777E-2</v>
      </c>
      <c r="K18" s="38">
        <v>4</v>
      </c>
    </row>
    <row r="19" spans="1:11" x14ac:dyDescent="0.25">
      <c r="B19" s="16">
        <f>A18+J18</f>
        <v>0.44976851851851851</v>
      </c>
      <c r="C19" s="17">
        <f t="shared" ref="C19:C23" si="3">E18+1</f>
        <v>31</v>
      </c>
      <c r="D19" s="17" t="s">
        <v>9</v>
      </c>
      <c r="E19" s="36">
        <f>C19+K19-1</f>
        <v>34</v>
      </c>
      <c r="F19" s="21"/>
      <c r="G19" s="17" t="s">
        <v>69</v>
      </c>
      <c r="H19" s="24" t="s">
        <v>32</v>
      </c>
      <c r="I19" s="22"/>
      <c r="J19" s="22"/>
      <c r="K19" s="38">
        <v>4</v>
      </c>
    </row>
    <row r="20" spans="1:11" x14ac:dyDescent="0.25">
      <c r="A20" s="16">
        <f>A18+J18</f>
        <v>0.44976851851851851</v>
      </c>
      <c r="C20" s="17">
        <f t="shared" si="3"/>
        <v>35</v>
      </c>
      <c r="D20" s="17" t="s">
        <v>9</v>
      </c>
      <c r="E20" s="36">
        <f t="shared" si="2"/>
        <v>36</v>
      </c>
      <c r="G20" s="17" t="s">
        <v>26</v>
      </c>
      <c r="H20" s="35" t="s">
        <v>29</v>
      </c>
      <c r="I20" s="20">
        <v>1.6203703703703703E-3</v>
      </c>
      <c r="J20" s="20">
        <f>(E21-C20+1)*I20</f>
        <v>6.4814814814814813E-3</v>
      </c>
      <c r="K20" s="38">
        <v>2</v>
      </c>
    </row>
    <row r="21" spans="1:11" x14ac:dyDescent="0.25">
      <c r="B21" s="16">
        <f>A20+J20</f>
        <v>0.45624999999999999</v>
      </c>
      <c r="C21" s="17">
        <f t="shared" si="3"/>
        <v>37</v>
      </c>
      <c r="D21" s="17" t="s">
        <v>9</v>
      </c>
      <c r="E21" s="36">
        <f t="shared" si="2"/>
        <v>38</v>
      </c>
      <c r="G21" s="17" t="s">
        <v>27</v>
      </c>
      <c r="H21" s="35" t="s">
        <v>29</v>
      </c>
      <c r="K21" s="38">
        <v>2</v>
      </c>
    </row>
    <row r="22" spans="1:11" x14ac:dyDescent="0.25">
      <c r="A22" s="16">
        <f>B21</f>
        <v>0.45624999999999999</v>
      </c>
      <c r="B22" s="16"/>
      <c r="C22" s="36">
        <f t="shared" si="3"/>
        <v>39</v>
      </c>
      <c r="D22" s="17" t="s">
        <v>9</v>
      </c>
      <c r="E22" s="36">
        <f t="shared" si="2"/>
        <v>40</v>
      </c>
      <c r="G22" s="17" t="s">
        <v>44</v>
      </c>
      <c r="H22" s="35" t="s">
        <v>29</v>
      </c>
      <c r="I22" s="20">
        <v>1.4467592592592594E-3</v>
      </c>
      <c r="J22" s="20">
        <f>(E23-C22+1)*I22</f>
        <v>5.7870370370370376E-3</v>
      </c>
      <c r="K22" s="38">
        <v>2</v>
      </c>
    </row>
    <row r="23" spans="1:11" ht="13.8" thickBot="1" x14ac:dyDescent="0.3">
      <c r="B23" s="16">
        <f>A22+J22</f>
        <v>0.46203703703703702</v>
      </c>
      <c r="C23" s="36">
        <f t="shared" si="3"/>
        <v>41</v>
      </c>
      <c r="D23" s="17" t="s">
        <v>9</v>
      </c>
      <c r="E23" s="36">
        <f t="shared" si="2"/>
        <v>42</v>
      </c>
      <c r="G23" s="17" t="s">
        <v>15</v>
      </c>
      <c r="H23" s="35" t="s">
        <v>29</v>
      </c>
      <c r="I23" s="17"/>
      <c r="K23" s="38">
        <v>2</v>
      </c>
    </row>
    <row r="24" spans="1:11" ht="13.8" thickBot="1" x14ac:dyDescent="0.3">
      <c r="A24" s="42"/>
      <c r="B24" s="42"/>
      <c r="C24" s="43"/>
      <c r="D24" s="44"/>
      <c r="E24" s="43"/>
      <c r="F24" s="44"/>
      <c r="G24" s="44"/>
      <c r="H24" s="44"/>
      <c r="I24" s="45"/>
      <c r="J24" s="41">
        <v>6.9444444444444441E-3</v>
      </c>
      <c r="K24" s="38"/>
    </row>
    <row r="25" spans="1:11" x14ac:dyDescent="0.25">
      <c r="A25" s="16">
        <f>B23+J24</f>
        <v>0.46898148148148144</v>
      </c>
      <c r="C25" s="36">
        <f>E18+1</f>
        <v>31</v>
      </c>
      <c r="D25" s="17" t="s">
        <v>9</v>
      </c>
      <c r="E25" s="36">
        <f t="shared" si="2"/>
        <v>33</v>
      </c>
      <c r="G25" s="17" t="s">
        <v>68</v>
      </c>
      <c r="H25" s="24" t="s">
        <v>33</v>
      </c>
      <c r="I25" s="20">
        <v>2.0833333333333333E-3</v>
      </c>
      <c r="J25" s="20">
        <f>(E26-C25+1)*I25</f>
        <v>1.2500000000000001E-2</v>
      </c>
      <c r="K25" s="38">
        <v>3</v>
      </c>
    </row>
    <row r="26" spans="1:11" x14ac:dyDescent="0.25">
      <c r="B26" s="16">
        <f>A25+J25</f>
        <v>0.48148148148148145</v>
      </c>
      <c r="C26" s="36">
        <f t="shared" ref="C26" si="4">E25+1</f>
        <v>34</v>
      </c>
      <c r="D26" s="17" t="s">
        <v>9</v>
      </c>
      <c r="E26" s="36">
        <f t="shared" si="2"/>
        <v>36</v>
      </c>
      <c r="G26" s="17" t="s">
        <v>69</v>
      </c>
      <c r="H26" s="24" t="s">
        <v>33</v>
      </c>
      <c r="K26" s="38">
        <v>3</v>
      </c>
    </row>
    <row r="27" spans="1:11" x14ac:dyDescent="0.25">
      <c r="A27" s="16">
        <f>B26</f>
        <v>0.48148148148148145</v>
      </c>
      <c r="C27" s="36">
        <f>E23+1</f>
        <v>43</v>
      </c>
      <c r="D27" s="17" t="s">
        <v>9</v>
      </c>
      <c r="E27" s="36">
        <f>C27+K27-1</f>
        <v>44</v>
      </c>
      <c r="G27" s="17" t="s">
        <v>10</v>
      </c>
      <c r="H27" s="35" t="s">
        <v>30</v>
      </c>
      <c r="I27" s="20">
        <v>1.9675925925925928E-3</v>
      </c>
      <c r="J27" s="20">
        <f>(E28-C27+1)*I27</f>
        <v>7.8703703703703713E-3</v>
      </c>
      <c r="K27" s="38">
        <v>2</v>
      </c>
    </row>
    <row r="28" spans="1:11" x14ac:dyDescent="0.25">
      <c r="B28" s="16">
        <f>A27+J27</f>
        <v>0.48935185185185182</v>
      </c>
      <c r="C28" s="36">
        <f t="shared" ref="C28" si="5">E27+1</f>
        <v>45</v>
      </c>
      <c r="D28" s="17" t="s">
        <v>9</v>
      </c>
      <c r="E28" s="36">
        <f t="shared" si="2"/>
        <v>46</v>
      </c>
      <c r="G28" s="17" t="s">
        <v>12</v>
      </c>
      <c r="H28" s="35" t="s">
        <v>30</v>
      </c>
      <c r="J28" s="17"/>
      <c r="K28" s="38">
        <v>2</v>
      </c>
    </row>
    <row r="29" spans="1:11" x14ac:dyDescent="0.25">
      <c r="A29" s="16">
        <f>B28</f>
        <v>0.48935185185185182</v>
      </c>
      <c r="C29" s="36">
        <f>E28+1</f>
        <v>47</v>
      </c>
      <c r="D29" s="17" t="s">
        <v>9</v>
      </c>
      <c r="E29" s="36">
        <f t="shared" ref="E29:E30" si="6">C29+K29-1</f>
        <v>47</v>
      </c>
      <c r="G29" s="17" t="s">
        <v>68</v>
      </c>
      <c r="H29" s="35" t="s">
        <v>18</v>
      </c>
      <c r="I29" s="20">
        <v>1.736111111111111E-3</v>
      </c>
      <c r="J29" s="20">
        <f>(E30-C29+1)*I29</f>
        <v>5.208333333333333E-3</v>
      </c>
      <c r="K29" s="38">
        <v>1</v>
      </c>
    </row>
    <row r="30" spans="1:11" ht="13.8" thickBot="1" x14ac:dyDescent="0.3">
      <c r="A30" s="16"/>
      <c r="B30" s="16">
        <f>A29+J29</f>
        <v>0.49456018518518513</v>
      </c>
      <c r="C30" s="36">
        <f t="shared" ref="C30" si="7">E29+1</f>
        <v>48</v>
      </c>
      <c r="D30" s="17" t="s">
        <v>9</v>
      </c>
      <c r="E30" s="36">
        <f t="shared" si="6"/>
        <v>49</v>
      </c>
      <c r="G30" s="17" t="s">
        <v>69</v>
      </c>
      <c r="H30" s="35" t="s">
        <v>18</v>
      </c>
      <c r="K30" s="38">
        <v>2</v>
      </c>
    </row>
    <row r="31" spans="1:11" ht="13.8" thickBot="1" x14ac:dyDescent="0.3">
      <c r="A31" s="42"/>
      <c r="B31" s="42"/>
      <c r="C31" s="43"/>
      <c r="D31" s="44"/>
      <c r="E31" s="43"/>
      <c r="F31" s="44"/>
      <c r="G31" s="44"/>
      <c r="H31" s="44"/>
      <c r="I31" s="45"/>
      <c r="J31" s="41">
        <v>6.9444444444444441E-3</v>
      </c>
      <c r="K31" s="38"/>
    </row>
    <row r="32" spans="1:11" x14ac:dyDescent="0.25">
      <c r="A32" s="16">
        <f>B30+J31</f>
        <v>0.50150462962962961</v>
      </c>
      <c r="B32" s="16"/>
      <c r="C32" s="36">
        <f>E30+1</f>
        <v>50</v>
      </c>
      <c r="D32" s="17" t="s">
        <v>9</v>
      </c>
      <c r="E32" s="36">
        <f t="shared" ref="E32:E37" si="8">C32+K32-1</f>
        <v>51</v>
      </c>
      <c r="G32" s="17" t="s">
        <v>26</v>
      </c>
      <c r="H32" s="24" t="s">
        <v>14</v>
      </c>
      <c r="I32" s="20">
        <v>1.3888888888888889E-3</v>
      </c>
      <c r="J32" s="20">
        <f>(E33-C32+1)*I32</f>
        <v>5.5555555555555558E-3</v>
      </c>
      <c r="K32" s="38">
        <v>2</v>
      </c>
    </row>
    <row r="33" spans="1:11" x14ac:dyDescent="0.25">
      <c r="A33" s="16"/>
      <c r="B33" s="16">
        <f>A32+J32</f>
        <v>0.50706018518518514</v>
      </c>
      <c r="C33" s="36">
        <f t="shared" ref="C33:C37" si="9">E32+1</f>
        <v>52</v>
      </c>
      <c r="D33" s="17" t="s">
        <v>9</v>
      </c>
      <c r="E33" s="36">
        <f t="shared" si="8"/>
        <v>53</v>
      </c>
      <c r="G33" s="17" t="s">
        <v>27</v>
      </c>
      <c r="H33" s="24" t="s">
        <v>14</v>
      </c>
      <c r="K33" s="38">
        <v>2</v>
      </c>
    </row>
    <row r="34" spans="1:11" x14ac:dyDescent="0.25">
      <c r="A34" s="16">
        <f>B33</f>
        <v>0.50706018518518514</v>
      </c>
      <c r="C34" s="36">
        <f t="shared" si="9"/>
        <v>54</v>
      </c>
      <c r="D34" s="17" t="s">
        <v>9</v>
      </c>
      <c r="E34" s="36">
        <f t="shared" si="8"/>
        <v>55</v>
      </c>
      <c r="G34" s="17" t="s">
        <v>44</v>
      </c>
      <c r="H34" s="24" t="s">
        <v>14</v>
      </c>
      <c r="I34" s="20">
        <v>1.3888888888888889E-3</v>
      </c>
      <c r="J34" s="20">
        <f>(E35-C34+1)*I34</f>
        <v>5.5555555555555558E-3</v>
      </c>
      <c r="K34" s="38">
        <v>2</v>
      </c>
    </row>
    <row r="35" spans="1:11" x14ac:dyDescent="0.25">
      <c r="B35" s="16">
        <f>A34+J34</f>
        <v>0.51261574074074068</v>
      </c>
      <c r="C35" s="36">
        <f t="shared" si="9"/>
        <v>56</v>
      </c>
      <c r="D35" s="17" t="s">
        <v>9</v>
      </c>
      <c r="E35" s="36">
        <f t="shared" si="8"/>
        <v>57</v>
      </c>
      <c r="G35" s="17" t="s">
        <v>15</v>
      </c>
      <c r="H35" s="24" t="s">
        <v>14</v>
      </c>
      <c r="K35" s="38">
        <v>2</v>
      </c>
    </row>
    <row r="36" spans="1:11" x14ac:dyDescent="0.25">
      <c r="A36" s="16">
        <f>B35</f>
        <v>0.51261574074074068</v>
      </c>
      <c r="B36" s="16"/>
      <c r="C36" s="36">
        <f t="shared" si="9"/>
        <v>58</v>
      </c>
      <c r="D36" s="17" t="s">
        <v>9</v>
      </c>
      <c r="E36" s="36">
        <f t="shared" si="8"/>
        <v>59</v>
      </c>
      <c r="G36" s="17" t="s">
        <v>10</v>
      </c>
      <c r="H36" s="24" t="s">
        <v>11</v>
      </c>
      <c r="I36" s="20">
        <v>1.736111111111111E-3</v>
      </c>
      <c r="J36" s="20">
        <f>(E37-C36+1)*I36</f>
        <v>6.9444444444444441E-3</v>
      </c>
      <c r="K36" s="38">
        <v>2</v>
      </c>
    </row>
    <row r="37" spans="1:11" x14ac:dyDescent="0.25">
      <c r="B37" s="16">
        <f>A36+J36</f>
        <v>0.5195601851851851</v>
      </c>
      <c r="C37" s="36">
        <f t="shared" si="9"/>
        <v>60</v>
      </c>
      <c r="D37" s="17" t="s">
        <v>9</v>
      </c>
      <c r="E37" s="36">
        <f t="shared" si="8"/>
        <v>61</v>
      </c>
      <c r="G37" s="17" t="s">
        <v>12</v>
      </c>
      <c r="H37" s="24" t="s">
        <v>11</v>
      </c>
      <c r="I37" s="18"/>
      <c r="K37" s="38">
        <v>2</v>
      </c>
    </row>
    <row r="38" spans="1:11" x14ac:dyDescent="0.25">
      <c r="A38" s="16">
        <f>B37</f>
        <v>0.5195601851851851</v>
      </c>
      <c r="B38" s="16"/>
      <c r="C38" s="36">
        <f>E37+1</f>
        <v>62</v>
      </c>
      <c r="D38" s="17" t="s">
        <v>9</v>
      </c>
      <c r="E38" s="36">
        <f t="shared" ref="E38:E39" si="10">C38+K38-1</f>
        <v>64</v>
      </c>
      <c r="G38" s="17" t="s">
        <v>68</v>
      </c>
      <c r="H38" s="24" t="s">
        <v>16</v>
      </c>
      <c r="I38" s="20">
        <v>2.4305555555555556E-3</v>
      </c>
      <c r="J38" s="20">
        <f>(E39-C38+1)*I38</f>
        <v>1.4583333333333334E-2</v>
      </c>
      <c r="K38" s="38">
        <v>3</v>
      </c>
    </row>
    <row r="39" spans="1:11" ht="13.8" thickBot="1" x14ac:dyDescent="0.3">
      <c r="A39" s="16"/>
      <c r="B39" s="16">
        <f>A38+J38</f>
        <v>0.53414351851851838</v>
      </c>
      <c r="C39" s="36">
        <f t="shared" ref="C39" si="11">E38+1</f>
        <v>65</v>
      </c>
      <c r="D39" s="17" t="s">
        <v>9</v>
      </c>
      <c r="E39" s="36">
        <f t="shared" si="10"/>
        <v>67</v>
      </c>
      <c r="G39" s="17" t="s">
        <v>69</v>
      </c>
      <c r="H39" s="24" t="s">
        <v>16</v>
      </c>
      <c r="I39" s="17"/>
      <c r="J39" s="17"/>
      <c r="K39" s="38">
        <v>3</v>
      </c>
    </row>
    <row r="40" spans="1:11" ht="13.8" thickBot="1" x14ac:dyDescent="0.3">
      <c r="A40" s="46">
        <f>B39</f>
        <v>0.53414351851851838</v>
      </c>
      <c r="B40" s="16"/>
      <c r="H40" s="26" t="s">
        <v>38</v>
      </c>
      <c r="I40" s="17"/>
      <c r="J40" s="17"/>
      <c r="K40" s="38"/>
    </row>
    <row r="41" spans="1:11" x14ac:dyDescent="0.25">
      <c r="A41" s="16"/>
      <c r="B41" s="16"/>
      <c r="I41" s="17"/>
      <c r="J41" s="17"/>
      <c r="K41" s="53">
        <f>SUM(K7:K39)</f>
        <v>73</v>
      </c>
    </row>
    <row r="42" spans="1:11" x14ac:dyDescent="0.25">
      <c r="A42" s="98" t="s">
        <v>19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</row>
    <row r="43" spans="1:11" ht="13.8" thickBot="1" x14ac:dyDescent="0.3">
      <c r="K43" s="32"/>
    </row>
    <row r="44" spans="1:11" ht="13.8" thickBot="1" x14ac:dyDescent="0.3">
      <c r="J44" s="25"/>
    </row>
    <row r="45" spans="1:11" x14ac:dyDescent="0.25">
      <c r="G45" s="20"/>
      <c r="H45" s="20"/>
      <c r="I45" s="19"/>
      <c r="K45" s="19"/>
    </row>
    <row r="46" spans="1:11" x14ac:dyDescent="0.25">
      <c r="G46" s="20"/>
      <c r="H46" s="20"/>
      <c r="I46" s="19"/>
    </row>
  </sheetData>
  <mergeCells count="5">
    <mergeCell ref="A42:K42"/>
    <mergeCell ref="A1:K1"/>
    <mergeCell ref="A2:K2"/>
    <mergeCell ref="A3:K3"/>
    <mergeCell ref="A4:K4"/>
  </mergeCells>
  <printOptions gridLines="1"/>
  <pageMargins left="0.25" right="0.25" top="0.75" bottom="0.75" header="0.3" footer="0.3"/>
  <pageSetup paperSize="9" scale="85" fitToWidth="0" fitToHeight="0" orientation="portrait" r:id="rId1"/>
  <headerFooter>
    <oddFooter>&amp;LDokumentation: AK SRuS&amp;C&amp;Z&amp;F&amp;R&amp;D&amp;T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F16E-CCAA-4693-AE0B-1F65E7369B3E}">
  <sheetPr>
    <pageSetUpPr fitToPage="1"/>
  </sheetPr>
  <dimension ref="A1:B30"/>
  <sheetViews>
    <sheetView tabSelected="1" workbookViewId="0">
      <selection activeCell="A14" sqref="A14"/>
    </sheetView>
  </sheetViews>
  <sheetFormatPr baseColWidth="10" defaultRowHeight="13.2" x14ac:dyDescent="0.25"/>
  <cols>
    <col min="1" max="1" width="41.44140625" customWidth="1"/>
    <col min="2" max="2" width="55.109375" customWidth="1"/>
  </cols>
  <sheetData>
    <row r="1" spans="1:2" ht="23.4" thickBot="1" x14ac:dyDescent="0.3">
      <c r="A1" s="110" t="s">
        <v>126</v>
      </c>
      <c r="B1" s="111"/>
    </row>
    <row r="2" spans="1:2" ht="16.2" thickBot="1" x14ac:dyDescent="0.3">
      <c r="A2" s="112" t="s">
        <v>127</v>
      </c>
      <c r="B2" s="113"/>
    </row>
    <row r="3" spans="1:2" ht="16.2" thickBot="1" x14ac:dyDescent="0.3">
      <c r="A3" s="78" t="s">
        <v>112</v>
      </c>
      <c r="B3" s="79" t="s">
        <v>119</v>
      </c>
    </row>
    <row r="4" spans="1:2" ht="15.6" x14ac:dyDescent="0.25">
      <c r="A4" s="81" t="s">
        <v>113</v>
      </c>
      <c r="B4" s="82"/>
    </row>
    <row r="5" spans="1:2" ht="15.6" x14ac:dyDescent="0.25">
      <c r="A5" s="81"/>
      <c r="B5" s="83" t="s">
        <v>122</v>
      </c>
    </row>
    <row r="6" spans="1:2" ht="15.6" x14ac:dyDescent="0.25">
      <c r="A6" s="81"/>
      <c r="B6" s="83" t="s">
        <v>121</v>
      </c>
    </row>
    <row r="7" spans="1:2" ht="15.6" x14ac:dyDescent="0.25">
      <c r="A7" s="81" t="s">
        <v>114</v>
      </c>
      <c r="B7" s="83" t="s">
        <v>120</v>
      </c>
    </row>
    <row r="8" spans="1:2" ht="16.2" thickBot="1" x14ac:dyDescent="0.3">
      <c r="A8" s="81"/>
      <c r="B8" s="84"/>
    </row>
    <row r="9" spans="1:2" ht="15.6" thickBot="1" x14ac:dyDescent="0.3">
      <c r="A9" s="114" t="s">
        <v>115</v>
      </c>
      <c r="B9" s="115"/>
    </row>
    <row r="10" spans="1:2" ht="15.6" x14ac:dyDescent="0.25">
      <c r="A10" s="85" t="s">
        <v>113</v>
      </c>
      <c r="B10" s="86"/>
    </row>
    <row r="11" spans="1:2" ht="15.6" x14ac:dyDescent="0.25">
      <c r="A11" s="85"/>
      <c r="B11" s="87" t="s">
        <v>123</v>
      </c>
    </row>
    <row r="12" spans="1:2" ht="15.6" x14ac:dyDescent="0.25">
      <c r="A12" s="85"/>
      <c r="B12" s="87" t="s">
        <v>124</v>
      </c>
    </row>
    <row r="13" spans="1:2" ht="15.6" x14ac:dyDescent="0.25">
      <c r="A13" s="85" t="s">
        <v>114</v>
      </c>
      <c r="B13" s="88" t="s">
        <v>125</v>
      </c>
    </row>
    <row r="14" spans="1:2" ht="16.2" thickBot="1" x14ac:dyDescent="0.3">
      <c r="A14" s="89"/>
      <c r="B14" s="93"/>
    </row>
    <row r="15" spans="1:2" ht="16.2" thickBot="1" x14ac:dyDescent="0.3">
      <c r="A15" s="112" t="s">
        <v>128</v>
      </c>
      <c r="B15" s="113"/>
    </row>
    <row r="16" spans="1:2" ht="16.2" thickBot="1" x14ac:dyDescent="0.3">
      <c r="A16" s="78" t="s">
        <v>112</v>
      </c>
      <c r="B16" s="79" t="s">
        <v>119</v>
      </c>
    </row>
    <row r="17" spans="1:2" ht="15.6" x14ac:dyDescent="0.25">
      <c r="A17" s="81" t="s">
        <v>113</v>
      </c>
      <c r="B17" s="90"/>
    </row>
    <row r="18" spans="1:2" ht="15.6" x14ac:dyDescent="0.25">
      <c r="A18" s="81"/>
      <c r="B18" s="83" t="s">
        <v>122</v>
      </c>
    </row>
    <row r="19" spans="1:2" ht="15.6" x14ac:dyDescent="0.25">
      <c r="A19" s="81"/>
      <c r="B19" s="83" t="s">
        <v>121</v>
      </c>
    </row>
    <row r="20" spans="1:2" ht="15.6" x14ac:dyDescent="0.25">
      <c r="A20" s="81" t="s">
        <v>114</v>
      </c>
      <c r="B20" s="83" t="s">
        <v>120</v>
      </c>
    </row>
    <row r="21" spans="1:2" ht="16.2" thickBot="1" x14ac:dyDescent="0.3">
      <c r="A21" s="81"/>
      <c r="B21" s="92"/>
    </row>
    <row r="22" spans="1:2" ht="16.2" thickBot="1" x14ac:dyDescent="0.35">
      <c r="A22" s="116" t="s">
        <v>115</v>
      </c>
      <c r="B22" s="117"/>
    </row>
    <row r="23" spans="1:2" ht="15.6" x14ac:dyDescent="0.25">
      <c r="A23" s="95" t="s">
        <v>113</v>
      </c>
      <c r="B23" s="94"/>
    </row>
    <row r="24" spans="1:2" ht="15.6" x14ac:dyDescent="0.25">
      <c r="A24" s="85"/>
      <c r="B24" s="88" t="s">
        <v>123</v>
      </c>
    </row>
    <row r="25" spans="1:2" ht="15.6" x14ac:dyDescent="0.25">
      <c r="A25" s="85"/>
      <c r="B25" s="88" t="s">
        <v>124</v>
      </c>
    </row>
    <row r="26" spans="1:2" ht="15.6" x14ac:dyDescent="0.25">
      <c r="A26" s="85" t="s">
        <v>114</v>
      </c>
      <c r="B26" s="88" t="s">
        <v>125</v>
      </c>
    </row>
    <row r="27" spans="1:2" ht="16.2" thickBot="1" x14ac:dyDescent="0.3">
      <c r="A27" s="85"/>
      <c r="B27" s="93"/>
    </row>
    <row r="28" spans="1:2" ht="16.2" thickBot="1" x14ac:dyDescent="0.3">
      <c r="A28" s="91" t="s">
        <v>116</v>
      </c>
      <c r="B28" s="80" t="s">
        <v>117</v>
      </c>
    </row>
    <row r="30" spans="1:2" x14ac:dyDescent="0.25">
      <c r="A30" s="109" t="s">
        <v>118</v>
      </c>
      <c r="B30" s="109"/>
    </row>
  </sheetData>
  <mergeCells count="6">
    <mergeCell ref="A30:B30"/>
    <mergeCell ref="A1:B1"/>
    <mergeCell ref="A2:B2"/>
    <mergeCell ref="A9:B9"/>
    <mergeCell ref="A15:B15"/>
    <mergeCell ref="A22:B22"/>
  </mergeCells>
  <pageMargins left="0.7" right="0.7" top="0.78740157499999996" bottom="0.78740157499999996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1648-C70B-45DF-8C39-BD37FA2B5C9A}">
  <dimension ref="A1:P49"/>
  <sheetViews>
    <sheetView view="pageLayout" zoomScaleNormal="100" workbookViewId="0">
      <selection activeCell="G9" sqref="G9"/>
    </sheetView>
  </sheetViews>
  <sheetFormatPr baseColWidth="10" defaultColWidth="11.44140625" defaultRowHeight="13.2" x14ac:dyDescent="0.25"/>
  <cols>
    <col min="1" max="2" width="6.33203125" style="17" customWidth="1"/>
    <col min="3" max="3" width="5.33203125" style="17" customWidth="1"/>
    <col min="4" max="4" width="1.5546875" style="17" customWidth="1"/>
    <col min="5" max="5" width="5.88671875" style="17" customWidth="1"/>
    <col min="6" max="6" width="1.88671875" style="17" customWidth="1"/>
    <col min="7" max="7" width="31.109375" style="17" bestFit="1" customWidth="1"/>
    <col min="8" max="8" width="32.88671875" style="17" customWidth="1"/>
    <col min="9" max="9" width="7.33203125" style="20" bestFit="1" customWidth="1"/>
    <col min="10" max="10" width="8.6640625" style="20" bestFit="1" customWidth="1"/>
    <col min="11" max="11" width="6.109375" style="29" bestFit="1" customWidth="1"/>
    <col min="12" max="15" width="11.44140625" style="17"/>
    <col min="16" max="16" width="11.5546875" customWidth="1"/>
    <col min="17" max="16384" width="11.44140625" style="17"/>
  </cols>
  <sheetData>
    <row r="1" spans="1:11" x14ac:dyDescent="0.25">
      <c r="A1" s="100" t="s">
        <v>129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x14ac:dyDescent="0.25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x14ac:dyDescent="0.25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5"/>
    </row>
    <row r="4" spans="1:11" ht="13.8" thickBot="1" x14ac:dyDescent="0.3">
      <c r="A4" s="106" t="s">
        <v>130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x14ac:dyDescent="0.25">
      <c r="B5" s="18"/>
      <c r="C5" s="19"/>
      <c r="D5" s="19"/>
      <c r="E5" s="19"/>
      <c r="F5" s="19"/>
    </row>
    <row r="6" spans="1:11" ht="25.5" customHeight="1" thickBot="1" x14ac:dyDescent="0.3">
      <c r="A6" s="30" t="s">
        <v>2</v>
      </c>
      <c r="B6" s="30" t="s">
        <v>3</v>
      </c>
      <c r="C6" s="30" t="s">
        <v>4</v>
      </c>
      <c r="D6" s="30"/>
      <c r="E6" s="30"/>
      <c r="F6" s="30"/>
      <c r="G6" s="30" t="s">
        <v>5</v>
      </c>
      <c r="H6" s="30" t="s">
        <v>6</v>
      </c>
      <c r="I6" s="31" t="s">
        <v>7</v>
      </c>
      <c r="J6" s="31" t="s">
        <v>8</v>
      </c>
      <c r="K6" s="31" t="s">
        <v>40</v>
      </c>
    </row>
    <row r="7" spans="1:11" ht="13.8" thickBot="1" x14ac:dyDescent="0.3">
      <c r="A7" s="23">
        <v>0.375</v>
      </c>
      <c r="B7" s="21"/>
      <c r="C7" s="17">
        <v>1</v>
      </c>
      <c r="D7" s="17" t="s">
        <v>9</v>
      </c>
      <c r="E7" s="36">
        <f>C7+K7-1</f>
        <v>2</v>
      </c>
      <c r="F7" s="21"/>
      <c r="G7" s="17" t="s">
        <v>26</v>
      </c>
      <c r="H7" s="24" t="s">
        <v>28</v>
      </c>
      <c r="I7" s="20">
        <v>1.6203703703703703E-3</v>
      </c>
      <c r="J7" s="20">
        <f>(E8-C7+1)*I7</f>
        <v>6.4814814814814813E-3</v>
      </c>
      <c r="K7" s="38">
        <v>2</v>
      </c>
    </row>
    <row r="8" spans="1:11" x14ac:dyDescent="0.25">
      <c r="A8" s="21"/>
      <c r="B8" s="27">
        <f>A7+J7</f>
        <v>0.38148148148148148</v>
      </c>
      <c r="C8" s="36">
        <f t="shared" ref="C8:C12" si="0">E7+1</f>
        <v>3</v>
      </c>
      <c r="D8" s="17" t="s">
        <v>9</v>
      </c>
      <c r="E8" s="36">
        <f t="shared" ref="E8:E12" si="1">C8+K8-1</f>
        <v>4</v>
      </c>
      <c r="F8" s="21"/>
      <c r="G8" s="17" t="s">
        <v>27</v>
      </c>
      <c r="H8" s="24" t="s">
        <v>28</v>
      </c>
      <c r="K8" s="38">
        <v>2</v>
      </c>
    </row>
    <row r="9" spans="1:11" x14ac:dyDescent="0.25">
      <c r="A9" s="16">
        <f>A7+J7</f>
        <v>0.38148148148148148</v>
      </c>
      <c r="C9" s="36">
        <f t="shared" si="0"/>
        <v>5</v>
      </c>
      <c r="D9" s="17" t="s">
        <v>9</v>
      </c>
      <c r="E9" s="36">
        <f t="shared" si="1"/>
        <v>7</v>
      </c>
      <c r="G9" s="17" t="s">
        <v>44</v>
      </c>
      <c r="H9" s="24" t="s">
        <v>28</v>
      </c>
      <c r="I9" s="20">
        <v>1.6203703703703703E-3</v>
      </c>
      <c r="J9" s="20">
        <f>(E10-C9+1)*I9</f>
        <v>1.1342592592592592E-2</v>
      </c>
      <c r="K9" s="19">
        <v>3</v>
      </c>
    </row>
    <row r="10" spans="1:11" x14ac:dyDescent="0.25">
      <c r="A10" s="16"/>
      <c r="B10" s="16">
        <f>A9+J9</f>
        <v>0.39282407407407405</v>
      </c>
      <c r="C10" s="36">
        <f t="shared" si="0"/>
        <v>8</v>
      </c>
      <c r="D10" s="17" t="s">
        <v>9</v>
      </c>
      <c r="E10" s="36">
        <f t="shared" si="1"/>
        <v>11</v>
      </c>
      <c r="G10" s="17" t="s">
        <v>15</v>
      </c>
      <c r="H10" s="24" t="s">
        <v>28</v>
      </c>
      <c r="K10" s="19">
        <v>4</v>
      </c>
    </row>
    <row r="11" spans="1:11" x14ac:dyDescent="0.25">
      <c r="A11" s="16">
        <f>B10</f>
        <v>0.39282407407407405</v>
      </c>
      <c r="C11" s="36">
        <f t="shared" si="0"/>
        <v>12</v>
      </c>
      <c r="D11" s="17" t="s">
        <v>9</v>
      </c>
      <c r="E11" s="36">
        <f t="shared" si="1"/>
        <v>15</v>
      </c>
      <c r="G11" s="17" t="s">
        <v>10</v>
      </c>
      <c r="H11" s="35" t="s">
        <v>41</v>
      </c>
      <c r="I11" s="22">
        <v>2.0833333333333333E-3</v>
      </c>
      <c r="J11" s="22">
        <f>(E12-C11+1)*I11</f>
        <v>1.2500000000000001E-2</v>
      </c>
      <c r="K11" s="38">
        <v>4</v>
      </c>
    </row>
    <row r="12" spans="1:11" ht="13.8" thickBot="1" x14ac:dyDescent="0.3">
      <c r="B12" s="16">
        <f>A11+J11</f>
        <v>0.40532407407407406</v>
      </c>
      <c r="C12" s="36">
        <f t="shared" si="0"/>
        <v>16</v>
      </c>
      <c r="D12" s="17" t="s">
        <v>9</v>
      </c>
      <c r="E12" s="36">
        <f t="shared" si="1"/>
        <v>17</v>
      </c>
      <c r="G12" s="17" t="s">
        <v>12</v>
      </c>
      <c r="H12" s="35" t="s">
        <v>41</v>
      </c>
      <c r="I12" s="22"/>
      <c r="J12" s="22"/>
      <c r="K12" s="38">
        <v>2</v>
      </c>
    </row>
    <row r="13" spans="1:11" ht="13.8" thickBot="1" x14ac:dyDescent="0.3">
      <c r="A13" s="42"/>
      <c r="B13" s="42"/>
      <c r="C13" s="43"/>
      <c r="D13" s="44"/>
      <c r="E13" s="43"/>
      <c r="F13" s="44"/>
      <c r="G13" s="44"/>
      <c r="H13" s="44"/>
      <c r="I13" s="45"/>
      <c r="J13" s="41">
        <v>6.9444444444444441E-3</v>
      </c>
      <c r="K13" s="38"/>
    </row>
    <row r="14" spans="1:11" x14ac:dyDescent="0.25">
      <c r="A14" s="16">
        <f>B12+J13</f>
        <v>0.41226851851851848</v>
      </c>
      <c r="C14" s="36">
        <f>E12+1</f>
        <v>18</v>
      </c>
      <c r="D14" s="17" t="s">
        <v>9</v>
      </c>
      <c r="E14" s="36">
        <f t="shared" ref="E14:E19" si="2">C14+K14-1</f>
        <v>19</v>
      </c>
      <c r="F14" s="21"/>
      <c r="G14" s="17" t="s">
        <v>26</v>
      </c>
      <c r="H14" s="24" t="s">
        <v>29</v>
      </c>
      <c r="I14" s="20">
        <v>1.3888888888888889E-3</v>
      </c>
      <c r="J14" s="20">
        <f>(E15-C14+1)*I14</f>
        <v>5.5555555555555558E-3</v>
      </c>
      <c r="K14" s="38">
        <v>2</v>
      </c>
    </row>
    <row r="15" spans="1:11" x14ac:dyDescent="0.25">
      <c r="B15" s="16">
        <f>A14+J14</f>
        <v>0.41782407407407401</v>
      </c>
      <c r="C15" s="17">
        <f t="shared" ref="C15:C19" si="3">E14+1</f>
        <v>20</v>
      </c>
      <c r="D15" s="17" t="s">
        <v>9</v>
      </c>
      <c r="E15" s="36">
        <f>C15+K15-1</f>
        <v>21</v>
      </c>
      <c r="F15" s="21"/>
      <c r="G15" s="17" t="s">
        <v>27</v>
      </c>
      <c r="H15" s="24" t="s">
        <v>29</v>
      </c>
      <c r="K15" s="38">
        <v>2</v>
      </c>
    </row>
    <row r="16" spans="1:11" x14ac:dyDescent="0.25">
      <c r="A16" s="16">
        <f>A14+J14</f>
        <v>0.41782407407407401</v>
      </c>
      <c r="C16" s="17">
        <f t="shared" si="3"/>
        <v>22</v>
      </c>
      <c r="D16" s="17" t="s">
        <v>9</v>
      </c>
      <c r="E16" s="36">
        <f t="shared" si="2"/>
        <v>24</v>
      </c>
      <c r="G16" s="17" t="s">
        <v>44</v>
      </c>
      <c r="H16" s="24" t="s">
        <v>29</v>
      </c>
      <c r="I16" s="20">
        <v>1.3888888888888889E-3</v>
      </c>
      <c r="J16" s="20">
        <f>(E17-C16+1)*I16</f>
        <v>9.7222222222222224E-3</v>
      </c>
      <c r="K16" s="19">
        <v>3</v>
      </c>
    </row>
    <row r="17" spans="1:11" x14ac:dyDescent="0.25">
      <c r="B17" s="16">
        <f>A16+J16</f>
        <v>0.42754629629629626</v>
      </c>
      <c r="C17" s="17">
        <f t="shared" si="3"/>
        <v>25</v>
      </c>
      <c r="D17" s="17" t="s">
        <v>9</v>
      </c>
      <c r="E17" s="36">
        <f t="shared" si="2"/>
        <v>28</v>
      </c>
      <c r="G17" s="17" t="s">
        <v>15</v>
      </c>
      <c r="H17" s="24" t="s">
        <v>29</v>
      </c>
      <c r="I17" s="17"/>
      <c r="K17" s="19">
        <v>4</v>
      </c>
    </row>
    <row r="18" spans="1:11" x14ac:dyDescent="0.25">
      <c r="A18" s="16">
        <f>B17</f>
        <v>0.42754629629629626</v>
      </c>
      <c r="B18" s="16"/>
      <c r="C18" s="36">
        <f t="shared" si="3"/>
        <v>29</v>
      </c>
      <c r="D18" s="17" t="s">
        <v>9</v>
      </c>
      <c r="E18" s="36">
        <f t="shared" si="2"/>
        <v>32</v>
      </c>
      <c r="G18" s="17" t="s">
        <v>10</v>
      </c>
      <c r="H18" s="35" t="s">
        <v>30</v>
      </c>
      <c r="I18" s="20">
        <v>1.9097222222222222E-3</v>
      </c>
      <c r="J18" s="20">
        <f>(E19-C18+1)*I18</f>
        <v>1.1458333333333333E-2</v>
      </c>
      <c r="K18" s="38">
        <v>4</v>
      </c>
    </row>
    <row r="19" spans="1:11" ht="13.8" thickBot="1" x14ac:dyDescent="0.3">
      <c r="B19" s="16">
        <f>A18+J18</f>
        <v>0.43900462962962961</v>
      </c>
      <c r="C19" s="36">
        <f t="shared" si="3"/>
        <v>33</v>
      </c>
      <c r="D19" s="17" t="s">
        <v>9</v>
      </c>
      <c r="E19" s="36">
        <f t="shared" si="2"/>
        <v>34</v>
      </c>
      <c r="G19" s="17" t="s">
        <v>12</v>
      </c>
      <c r="H19" s="35" t="s">
        <v>30</v>
      </c>
      <c r="J19" s="17"/>
      <c r="K19" s="38">
        <v>2</v>
      </c>
    </row>
    <row r="20" spans="1:11" ht="13.8" thickBot="1" x14ac:dyDescent="0.3">
      <c r="A20" s="42"/>
      <c r="B20" s="42"/>
      <c r="C20" s="43"/>
      <c r="D20" s="44"/>
      <c r="E20" s="43"/>
      <c r="F20" s="44"/>
      <c r="G20" s="44"/>
      <c r="H20" s="44"/>
      <c r="I20" s="45"/>
      <c r="J20" s="41">
        <v>6.9444444444444441E-3</v>
      </c>
      <c r="K20" s="38"/>
    </row>
    <row r="21" spans="1:11" x14ac:dyDescent="0.25">
      <c r="A21" s="16">
        <f>B19+J20</f>
        <v>0.44594907407407403</v>
      </c>
      <c r="B21" s="16"/>
      <c r="C21" s="36">
        <f>E19+1</f>
        <v>35</v>
      </c>
      <c r="D21" s="17" t="s">
        <v>9</v>
      </c>
      <c r="E21" s="36">
        <f t="shared" ref="E21:E26" si="4">C21+K21-1</f>
        <v>36</v>
      </c>
      <c r="G21" s="17" t="s">
        <v>26</v>
      </c>
      <c r="H21" s="24" t="s">
        <v>14</v>
      </c>
      <c r="I21" s="20">
        <v>1.3888888888888889E-3</v>
      </c>
      <c r="J21" s="20">
        <f>(E22-C21+1)*I21</f>
        <v>5.5555555555555558E-3</v>
      </c>
      <c r="K21" s="38">
        <v>2</v>
      </c>
    </row>
    <row r="22" spans="1:11" x14ac:dyDescent="0.25">
      <c r="A22" s="16"/>
      <c r="B22" s="16">
        <f>A21+J21</f>
        <v>0.45150462962962956</v>
      </c>
      <c r="C22" s="36">
        <f t="shared" ref="C22:C26" si="5">E21+1</f>
        <v>37</v>
      </c>
      <c r="D22" s="17" t="s">
        <v>9</v>
      </c>
      <c r="E22" s="36">
        <f t="shared" si="4"/>
        <v>38</v>
      </c>
      <c r="G22" s="17" t="s">
        <v>27</v>
      </c>
      <c r="H22" s="24" t="s">
        <v>14</v>
      </c>
      <c r="K22" s="38">
        <v>2</v>
      </c>
    </row>
    <row r="23" spans="1:11" x14ac:dyDescent="0.25">
      <c r="A23" s="16">
        <f>B22</f>
        <v>0.45150462962962956</v>
      </c>
      <c r="C23" s="36">
        <f t="shared" si="5"/>
        <v>39</v>
      </c>
      <c r="D23" s="17" t="s">
        <v>9</v>
      </c>
      <c r="E23" s="36">
        <f t="shared" si="4"/>
        <v>41</v>
      </c>
      <c r="G23" s="17" t="s">
        <v>44</v>
      </c>
      <c r="H23" s="24" t="s">
        <v>14</v>
      </c>
      <c r="I23" s="20">
        <v>1.2152777777777778E-3</v>
      </c>
      <c r="J23" s="20">
        <f>(E24-C23+1)*I23</f>
        <v>8.5069444444444454E-3</v>
      </c>
      <c r="K23" s="19">
        <v>3</v>
      </c>
    </row>
    <row r="24" spans="1:11" x14ac:dyDescent="0.25">
      <c r="B24" s="16">
        <f>A23+J23</f>
        <v>0.460011574074074</v>
      </c>
      <c r="C24" s="36">
        <f t="shared" si="5"/>
        <v>42</v>
      </c>
      <c r="D24" s="17" t="s">
        <v>9</v>
      </c>
      <c r="E24" s="36">
        <f t="shared" si="4"/>
        <v>45</v>
      </c>
      <c r="G24" s="17" t="s">
        <v>15</v>
      </c>
      <c r="H24" s="24" t="s">
        <v>14</v>
      </c>
      <c r="K24" s="19">
        <v>4</v>
      </c>
    </row>
    <row r="25" spans="1:11" x14ac:dyDescent="0.25">
      <c r="A25" s="16">
        <f>B24</f>
        <v>0.460011574074074</v>
      </c>
      <c r="B25" s="16"/>
      <c r="C25" s="36">
        <f t="shared" si="5"/>
        <v>46</v>
      </c>
      <c r="D25" s="17" t="s">
        <v>9</v>
      </c>
      <c r="E25" s="36">
        <f t="shared" si="4"/>
        <v>49</v>
      </c>
      <c r="G25" s="17" t="s">
        <v>10</v>
      </c>
      <c r="H25" s="35" t="s">
        <v>11</v>
      </c>
      <c r="I25" s="20">
        <v>1.736111111111111E-3</v>
      </c>
      <c r="J25" s="20">
        <f>(E26-C25+1)*I25</f>
        <v>1.0416666666666666E-2</v>
      </c>
      <c r="K25" s="38">
        <v>4</v>
      </c>
    </row>
    <row r="26" spans="1:11" ht="13.8" thickBot="1" x14ac:dyDescent="0.3">
      <c r="B26" s="16">
        <f>A25+J25</f>
        <v>0.47042824074074069</v>
      </c>
      <c r="C26" s="36">
        <f t="shared" si="5"/>
        <v>50</v>
      </c>
      <c r="D26" s="17" t="s">
        <v>9</v>
      </c>
      <c r="E26" s="36">
        <f t="shared" si="4"/>
        <v>51</v>
      </c>
      <c r="G26" s="17" t="s">
        <v>12</v>
      </c>
      <c r="H26" s="35" t="s">
        <v>11</v>
      </c>
      <c r="I26" s="18"/>
      <c r="K26" s="38">
        <v>2</v>
      </c>
    </row>
    <row r="27" spans="1:11" ht="13.8" thickBot="1" x14ac:dyDescent="0.3">
      <c r="A27" s="46">
        <f>B26</f>
        <v>0.47042824074074069</v>
      </c>
      <c r="B27" s="16"/>
      <c r="I27" s="17"/>
      <c r="K27" s="53">
        <f>SUM(K7:K26)</f>
        <v>51</v>
      </c>
    </row>
    <row r="28" spans="1:11" ht="13.8" thickBot="1" x14ac:dyDescent="0.3">
      <c r="A28" s="16"/>
      <c r="B28" s="16"/>
      <c r="I28" s="17"/>
      <c r="J28" s="17"/>
      <c r="K28" s="17"/>
    </row>
    <row r="29" spans="1:11" ht="13.8" thickBot="1" x14ac:dyDescent="0.3">
      <c r="A29" s="23">
        <v>0.52083333333333337</v>
      </c>
      <c r="B29" s="21"/>
      <c r="C29" s="36">
        <f>E26+1</f>
        <v>52</v>
      </c>
      <c r="D29" s="17" t="s">
        <v>9</v>
      </c>
      <c r="E29" s="36">
        <f>C29+K29-1</f>
        <v>56</v>
      </c>
      <c r="F29" s="21"/>
      <c r="G29" s="17" t="s">
        <v>68</v>
      </c>
      <c r="H29" s="35" t="s">
        <v>39</v>
      </c>
      <c r="I29" s="22">
        <v>5.5555555555555558E-3</v>
      </c>
      <c r="J29" s="20">
        <f>(E30-C29+1)*I29</f>
        <v>0.05</v>
      </c>
      <c r="K29" s="38">
        <v>5</v>
      </c>
    </row>
    <row r="30" spans="1:11" ht="13.8" thickBot="1" x14ac:dyDescent="0.3">
      <c r="A30" s="21"/>
      <c r="B30" s="27">
        <f>A29+J29</f>
        <v>0.57083333333333341</v>
      </c>
      <c r="C30" s="36">
        <f>E29+1</f>
        <v>57</v>
      </c>
      <c r="D30" s="17" t="s">
        <v>9</v>
      </c>
      <c r="E30" s="36">
        <f t="shared" ref="E30:E36" si="6">C30+K30-1</f>
        <v>60</v>
      </c>
      <c r="F30" s="21"/>
      <c r="G30" s="17" t="s">
        <v>69</v>
      </c>
      <c r="H30" s="35" t="s">
        <v>39</v>
      </c>
      <c r="I30" s="22"/>
      <c r="J30" s="22"/>
      <c r="K30" s="38">
        <v>4</v>
      </c>
    </row>
    <row r="31" spans="1:11" ht="13.8" thickBot="1" x14ac:dyDescent="0.3">
      <c r="A31" s="42"/>
      <c r="B31" s="42"/>
      <c r="C31" s="43"/>
      <c r="D31" s="44"/>
      <c r="E31" s="43"/>
      <c r="F31" s="44"/>
      <c r="G31" s="44"/>
      <c r="H31" s="44"/>
      <c r="I31" s="45"/>
      <c r="J31" s="41">
        <v>6.9444444444444441E-3</v>
      </c>
      <c r="K31" s="38"/>
    </row>
    <row r="32" spans="1:11" x14ac:dyDescent="0.25">
      <c r="A32" s="16">
        <f>B30+J31</f>
        <v>0.57777777777777783</v>
      </c>
      <c r="C32" s="36">
        <f>E30+1</f>
        <v>61</v>
      </c>
      <c r="D32" s="17" t="s">
        <v>9</v>
      </c>
      <c r="E32" s="36">
        <f t="shared" si="6"/>
        <v>68</v>
      </c>
      <c r="G32" s="17" t="s">
        <v>68</v>
      </c>
      <c r="H32" s="24" t="s">
        <v>31</v>
      </c>
      <c r="I32" s="20">
        <v>2.4305555555555556E-3</v>
      </c>
      <c r="J32" s="20">
        <f>(E33-C32+1)*I32</f>
        <v>3.6458333333333336E-2</v>
      </c>
      <c r="K32" s="19">
        <v>8</v>
      </c>
    </row>
    <row r="33" spans="1:11" ht="13.8" thickBot="1" x14ac:dyDescent="0.3">
      <c r="A33" s="16"/>
      <c r="B33" s="16">
        <f>A32+J32</f>
        <v>0.6142361111111112</v>
      </c>
      <c r="C33" s="36">
        <f t="shared" ref="C33:C36" si="7">E32+1</f>
        <v>69</v>
      </c>
      <c r="D33" s="17" t="s">
        <v>9</v>
      </c>
      <c r="E33" s="36">
        <f t="shared" si="6"/>
        <v>75</v>
      </c>
      <c r="G33" s="17" t="s">
        <v>69</v>
      </c>
      <c r="H33" s="24" t="s">
        <v>31</v>
      </c>
      <c r="K33" s="19">
        <v>7</v>
      </c>
    </row>
    <row r="34" spans="1:11" ht="13.8" thickBot="1" x14ac:dyDescent="0.3">
      <c r="A34" s="42"/>
      <c r="B34" s="42"/>
      <c r="C34" s="43"/>
      <c r="D34" s="44"/>
      <c r="E34" s="43"/>
      <c r="F34" s="44"/>
      <c r="G34" s="44"/>
      <c r="H34" s="44"/>
      <c r="I34" s="45"/>
      <c r="J34" s="41">
        <v>6.9444444444444441E-3</v>
      </c>
      <c r="K34" s="19"/>
    </row>
    <row r="35" spans="1:11" x14ac:dyDescent="0.25">
      <c r="A35" s="16">
        <f>B33+J34</f>
        <v>0.62118055555555562</v>
      </c>
      <c r="C35" s="36">
        <f>E33+1</f>
        <v>76</v>
      </c>
      <c r="D35" s="17" t="s">
        <v>9</v>
      </c>
      <c r="E35" s="36">
        <f t="shared" si="6"/>
        <v>83</v>
      </c>
      <c r="G35" s="17" t="s">
        <v>68</v>
      </c>
      <c r="H35" s="35" t="s">
        <v>32</v>
      </c>
      <c r="I35" s="22">
        <v>2.0833333333333333E-3</v>
      </c>
      <c r="J35" s="22">
        <f>(E36-C35+1)*I35</f>
        <v>3.125E-2</v>
      </c>
      <c r="K35" s="38">
        <v>8</v>
      </c>
    </row>
    <row r="36" spans="1:11" ht="13.8" thickBot="1" x14ac:dyDescent="0.3">
      <c r="B36" s="16">
        <f>A35+J35</f>
        <v>0.65243055555555562</v>
      </c>
      <c r="C36" s="36">
        <f t="shared" si="7"/>
        <v>84</v>
      </c>
      <c r="D36" s="17" t="s">
        <v>9</v>
      </c>
      <c r="E36" s="36">
        <f t="shared" si="6"/>
        <v>90</v>
      </c>
      <c r="G36" s="17" t="s">
        <v>69</v>
      </c>
      <c r="H36" s="35" t="s">
        <v>32</v>
      </c>
      <c r="I36" s="22"/>
      <c r="J36" s="22"/>
      <c r="K36" s="38">
        <v>7</v>
      </c>
    </row>
    <row r="37" spans="1:11" ht="13.8" thickBot="1" x14ac:dyDescent="0.3">
      <c r="A37" s="42"/>
      <c r="B37" s="42"/>
      <c r="C37" s="43"/>
      <c r="D37" s="44"/>
      <c r="E37" s="43"/>
      <c r="F37" s="44"/>
      <c r="G37" s="44"/>
      <c r="H37" s="44"/>
      <c r="I37" s="45"/>
      <c r="J37" s="41">
        <v>6.9444444444444441E-3</v>
      </c>
      <c r="K37" s="38"/>
    </row>
    <row r="38" spans="1:11" x14ac:dyDescent="0.25">
      <c r="A38" s="16">
        <f>B36+J37</f>
        <v>0.65937500000000004</v>
      </c>
      <c r="B38" s="16"/>
      <c r="C38" s="36">
        <f>E36+1</f>
        <v>91</v>
      </c>
      <c r="D38" s="17" t="s">
        <v>9</v>
      </c>
      <c r="E38" s="36">
        <f t="shared" ref="E38:E39" si="8">C38+K38-1</f>
        <v>93</v>
      </c>
      <c r="G38" s="17" t="s">
        <v>68</v>
      </c>
      <c r="H38" s="24" t="s">
        <v>18</v>
      </c>
      <c r="I38" s="20">
        <v>2.0833333333333333E-3</v>
      </c>
      <c r="J38" s="20">
        <f>(E39-C38+1)*I38</f>
        <v>1.2500000000000001E-2</v>
      </c>
      <c r="K38" s="38">
        <v>3</v>
      </c>
    </row>
    <row r="39" spans="1:11" ht="13.8" thickBot="1" x14ac:dyDescent="0.3">
      <c r="A39" s="16"/>
      <c r="B39" s="16">
        <f>A38+J38</f>
        <v>0.671875</v>
      </c>
      <c r="C39" s="17">
        <f t="shared" ref="C39" si="9">E38+1</f>
        <v>94</v>
      </c>
      <c r="D39" s="17" t="s">
        <v>9</v>
      </c>
      <c r="E39" s="36">
        <f t="shared" si="8"/>
        <v>96</v>
      </c>
      <c r="G39" s="17" t="s">
        <v>69</v>
      </c>
      <c r="H39" s="24" t="s">
        <v>18</v>
      </c>
      <c r="K39" s="38">
        <v>3</v>
      </c>
    </row>
    <row r="40" spans="1:11" ht="13.8" thickBot="1" x14ac:dyDescent="0.3">
      <c r="A40" s="42"/>
      <c r="B40" s="42"/>
      <c r="C40" s="43"/>
      <c r="D40" s="44"/>
      <c r="E40" s="43"/>
      <c r="F40" s="44"/>
      <c r="G40" s="44"/>
      <c r="H40" s="44"/>
      <c r="I40" s="45"/>
      <c r="J40" s="41">
        <v>6.9444444444444441E-3</v>
      </c>
      <c r="K40" s="38"/>
    </row>
    <row r="41" spans="1:11" x14ac:dyDescent="0.25">
      <c r="A41" s="16">
        <f>B39+J40</f>
        <v>0.67881944444444442</v>
      </c>
      <c r="C41" s="36">
        <f>E39+1</f>
        <v>97</v>
      </c>
      <c r="D41" s="17" t="s">
        <v>9</v>
      </c>
      <c r="E41" s="36">
        <f t="shared" ref="E41:E42" si="10">C41+K41-1</f>
        <v>102</v>
      </c>
      <c r="G41" s="17" t="s">
        <v>68</v>
      </c>
      <c r="H41" s="35" t="s">
        <v>33</v>
      </c>
      <c r="I41" s="20">
        <v>2.0833333333333333E-3</v>
      </c>
      <c r="J41" s="20">
        <f>(E42-C41+1)*I41</f>
        <v>2.5000000000000001E-2</v>
      </c>
      <c r="K41" s="38">
        <v>6</v>
      </c>
    </row>
    <row r="42" spans="1:11" ht="13.8" thickBot="1" x14ac:dyDescent="0.3">
      <c r="B42" s="16">
        <f>A41+J41</f>
        <v>0.70381944444444444</v>
      </c>
      <c r="C42" s="36">
        <f t="shared" ref="C42" si="11">E41+1</f>
        <v>103</v>
      </c>
      <c r="D42" s="17" t="s">
        <v>9</v>
      </c>
      <c r="E42" s="36">
        <f t="shared" si="10"/>
        <v>108</v>
      </c>
      <c r="G42" s="17" t="s">
        <v>69</v>
      </c>
      <c r="H42" s="35" t="s">
        <v>33</v>
      </c>
      <c r="K42" s="38">
        <v>6</v>
      </c>
    </row>
    <row r="43" spans="1:11" ht="13.8" thickBot="1" x14ac:dyDescent="0.3">
      <c r="A43" s="42"/>
      <c r="B43" s="42"/>
      <c r="C43" s="43"/>
      <c r="D43" s="44"/>
      <c r="E43" s="43"/>
      <c r="F43" s="44"/>
      <c r="G43" s="44"/>
      <c r="H43" s="44"/>
      <c r="I43" s="45"/>
      <c r="J43" s="41">
        <v>6.9444444444444441E-3</v>
      </c>
      <c r="K43" s="38"/>
    </row>
    <row r="44" spans="1:11" x14ac:dyDescent="0.25">
      <c r="A44" s="16">
        <f>B42+J43</f>
        <v>0.71076388888888886</v>
      </c>
      <c r="B44" s="16"/>
      <c r="C44" s="36">
        <f>E42+1</f>
        <v>109</v>
      </c>
      <c r="D44" s="17" t="s">
        <v>9</v>
      </c>
      <c r="E44" s="36">
        <f t="shared" ref="E44:E45" si="12">C44+K44-1</f>
        <v>114</v>
      </c>
      <c r="G44" s="17" t="s">
        <v>68</v>
      </c>
      <c r="H44" s="24" t="s">
        <v>16</v>
      </c>
      <c r="I44" s="20">
        <v>2.4305555555555556E-3</v>
      </c>
      <c r="J44" s="20">
        <f>(E45-C44+1)*I44</f>
        <v>2.9166666666666667E-2</v>
      </c>
      <c r="K44" s="38">
        <v>6</v>
      </c>
    </row>
    <row r="45" spans="1:11" ht="13.8" thickBot="1" x14ac:dyDescent="0.3">
      <c r="A45" s="16"/>
      <c r="B45" s="16">
        <f>A44+J44</f>
        <v>0.73993055555555554</v>
      </c>
      <c r="C45" s="36">
        <f t="shared" ref="C45" si="13">E44+1</f>
        <v>115</v>
      </c>
      <c r="D45" s="17" t="s">
        <v>9</v>
      </c>
      <c r="E45" s="36">
        <f t="shared" si="12"/>
        <v>120</v>
      </c>
      <c r="G45" s="17" t="s">
        <v>69</v>
      </c>
      <c r="H45" s="24" t="s">
        <v>16</v>
      </c>
      <c r="I45" s="17"/>
      <c r="J45" s="17"/>
      <c r="K45" s="38">
        <v>6</v>
      </c>
    </row>
    <row r="46" spans="1:11" ht="13.8" thickBot="1" x14ac:dyDescent="0.3">
      <c r="A46" s="46">
        <f>B45</f>
        <v>0.73993055555555554</v>
      </c>
      <c r="B46" s="16"/>
      <c r="H46" s="26" t="s">
        <v>38</v>
      </c>
      <c r="I46" s="17"/>
      <c r="J46" s="17"/>
      <c r="K46" s="96">
        <f>SUM(K29:K45)</f>
        <v>69</v>
      </c>
    </row>
    <row r="49" spans="1:11" x14ac:dyDescent="0.25">
      <c r="A49" s="98" t="s">
        <v>19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</row>
  </sheetData>
  <mergeCells count="5">
    <mergeCell ref="A49:K49"/>
    <mergeCell ref="A1:K1"/>
    <mergeCell ref="A2:K2"/>
    <mergeCell ref="A3:K3"/>
    <mergeCell ref="A4:K4"/>
  </mergeCells>
  <printOptions gridLines="1"/>
  <pageMargins left="0.25" right="0.25" top="0.75" bottom="0.75" header="0.3" footer="0.3"/>
  <pageSetup paperSize="9" scale="85" fitToWidth="0" fitToHeight="0" orientation="portrait" r:id="rId1"/>
  <headerFooter>
    <oddFooter>&amp;LDokumentation: AK Rettungssport&amp;C
&amp;F&amp;R&amp;D&amp;T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4B89-8CF3-45F2-8099-559CBA5E78D4}">
  <sheetPr>
    <pageSetUpPr fitToPage="1"/>
  </sheetPr>
  <dimension ref="A1:S62"/>
  <sheetViews>
    <sheetView view="pageLayout" zoomScaleNormal="100" workbookViewId="0">
      <selection activeCell="G8" sqref="G8"/>
    </sheetView>
  </sheetViews>
  <sheetFormatPr baseColWidth="10" defaultRowHeight="13.2" x14ac:dyDescent="0.25"/>
  <cols>
    <col min="1" max="2" width="6.33203125" style="2" customWidth="1"/>
    <col min="3" max="3" width="5.33203125" style="2" customWidth="1"/>
    <col min="4" max="4" width="1.6640625" style="2" customWidth="1"/>
    <col min="5" max="5" width="5.33203125" style="2" customWidth="1"/>
    <col min="6" max="6" width="1.88671875" customWidth="1"/>
    <col min="7" max="7" width="22.44140625" customWidth="1"/>
    <col min="8" max="8" width="33.109375" customWidth="1"/>
    <col min="9" max="10" width="8" style="12" customWidth="1"/>
    <col min="11" max="11" width="5.88671875" style="3" hidden="1" customWidth="1"/>
    <col min="12" max="12" width="5.5546875" hidden="1" customWidth="1"/>
    <col min="13" max="13" width="7.5546875" style="2" customWidth="1"/>
  </cols>
  <sheetData>
    <row r="1" spans="1:19" x14ac:dyDescent="0.25">
      <c r="A1" s="100" t="s">
        <v>129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02"/>
    </row>
    <row r="2" spans="1:19" x14ac:dyDescent="0.25">
      <c r="A2" s="103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05"/>
      <c r="Q2" s="8"/>
      <c r="S2" s="12"/>
    </row>
    <row r="3" spans="1:19" x14ac:dyDescent="0.25">
      <c r="A3" s="103" t="s">
        <v>20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05"/>
      <c r="S3" s="13"/>
    </row>
    <row r="4" spans="1:19" ht="13.8" thickBot="1" x14ac:dyDescent="0.3">
      <c r="A4" s="106" t="s">
        <v>131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08"/>
      <c r="R4" s="37"/>
      <c r="S4" s="13"/>
    </row>
    <row r="5" spans="1:19" x14ac:dyDescent="0.25">
      <c r="B5" s="13"/>
      <c r="F5" s="2"/>
      <c r="K5" s="1"/>
      <c r="Q5" s="8"/>
      <c r="S5" s="12"/>
    </row>
    <row r="6" spans="1:19" ht="25.5" customHeight="1" thickBot="1" x14ac:dyDescent="0.3">
      <c r="A6" s="9" t="s">
        <v>2</v>
      </c>
      <c r="B6" s="9" t="s">
        <v>3</v>
      </c>
      <c r="C6" s="118" t="s">
        <v>4</v>
      </c>
      <c r="D6" s="118"/>
      <c r="E6" s="118"/>
      <c r="F6" s="10"/>
      <c r="G6" s="9" t="s">
        <v>5</v>
      </c>
      <c r="H6" s="9" t="s">
        <v>6</v>
      </c>
      <c r="I6" s="11" t="s">
        <v>7</v>
      </c>
      <c r="J6" s="11" t="s">
        <v>8</v>
      </c>
      <c r="K6" s="7" t="s">
        <v>36</v>
      </c>
      <c r="L6" s="7" t="s">
        <v>37</v>
      </c>
      <c r="M6" s="11" t="s">
        <v>40</v>
      </c>
      <c r="S6" s="12"/>
    </row>
    <row r="7" spans="1:19" ht="13.8" thickBot="1" x14ac:dyDescent="0.3">
      <c r="A7" s="15">
        <v>0.375</v>
      </c>
      <c r="B7" s="14">
        <f>A7+J7</f>
        <v>0.37725694444444446</v>
      </c>
      <c r="C7" s="2">
        <f t="shared" ref="C7" si="0">E4+1</f>
        <v>1</v>
      </c>
      <c r="D7" s="2" t="s">
        <v>9</v>
      </c>
      <c r="E7" s="2">
        <f>C7+M7-1</f>
        <v>1</v>
      </c>
      <c r="G7" s="8" t="s">
        <v>108</v>
      </c>
      <c r="H7" s="4" t="s">
        <v>34</v>
      </c>
      <c r="I7" s="48">
        <v>2.2569444444444447E-3</v>
      </c>
      <c r="J7" s="48">
        <f>I7</f>
        <v>2.2569444444444447E-3</v>
      </c>
      <c r="K7">
        <v>4</v>
      </c>
      <c r="L7">
        <v>3</v>
      </c>
      <c r="M7" s="2">
        <v>1</v>
      </c>
      <c r="Q7" s="8"/>
      <c r="S7" s="12"/>
    </row>
    <row r="8" spans="1:19" x14ac:dyDescent="0.25">
      <c r="A8" s="14">
        <f>B7</f>
        <v>0.37725694444444446</v>
      </c>
      <c r="B8" s="14"/>
      <c r="C8" s="2">
        <f>E7+1</f>
        <v>2</v>
      </c>
      <c r="D8" s="2" t="s">
        <v>9</v>
      </c>
      <c r="E8" s="2">
        <f t="shared" ref="E8" si="1">C8+M8-1</f>
        <v>2</v>
      </c>
      <c r="G8" s="8" t="s">
        <v>44</v>
      </c>
      <c r="H8" s="4" t="s">
        <v>34</v>
      </c>
      <c r="I8" s="48">
        <v>2.2569444444444447E-3</v>
      </c>
      <c r="J8" s="48">
        <f>(E9-C8+1)*I8</f>
        <v>4.5138888888888893E-3</v>
      </c>
      <c r="K8"/>
      <c r="M8" s="2">
        <v>1</v>
      </c>
      <c r="R8" s="37"/>
      <c r="S8" s="13"/>
    </row>
    <row r="9" spans="1:19" x14ac:dyDescent="0.25">
      <c r="B9" s="14">
        <f>A8+J8</f>
        <v>0.38177083333333334</v>
      </c>
      <c r="C9" s="2">
        <f>E8+1</f>
        <v>3</v>
      </c>
      <c r="D9" s="2" t="s">
        <v>9</v>
      </c>
      <c r="E9" s="2">
        <f>C9+M9-1</f>
        <v>3</v>
      </c>
      <c r="G9" t="s">
        <v>15</v>
      </c>
      <c r="H9" s="4" t="s">
        <v>34</v>
      </c>
      <c r="I9" s="49"/>
      <c r="J9" s="49"/>
      <c r="K9"/>
      <c r="M9" s="2">
        <v>1</v>
      </c>
      <c r="R9" s="37"/>
      <c r="S9" s="13"/>
    </row>
    <row r="10" spans="1:19" x14ac:dyDescent="0.25">
      <c r="A10" s="14">
        <f>B9</f>
        <v>0.38177083333333334</v>
      </c>
      <c r="C10" s="2">
        <f>E9+1</f>
        <v>4</v>
      </c>
      <c r="D10" s="2" t="s">
        <v>9</v>
      </c>
      <c r="E10" s="2">
        <f>C10+M10-1</f>
        <v>4</v>
      </c>
      <c r="G10" s="8" t="s">
        <v>10</v>
      </c>
      <c r="H10" s="4" t="s">
        <v>22</v>
      </c>
      <c r="I10" s="48">
        <v>2.7777777777777779E-3</v>
      </c>
      <c r="J10" s="48">
        <f>(E11-C10+1)*I10</f>
        <v>5.5555555555555558E-3</v>
      </c>
      <c r="K10">
        <v>4</v>
      </c>
      <c r="L10">
        <v>2</v>
      </c>
      <c r="M10" s="2">
        <v>1</v>
      </c>
      <c r="Q10" s="8"/>
      <c r="S10" s="13"/>
    </row>
    <row r="11" spans="1:19" ht="13.8" thickBot="1" x14ac:dyDescent="0.3">
      <c r="B11" s="14">
        <f>A10+J10</f>
        <v>0.38732638888888887</v>
      </c>
      <c r="C11" s="2">
        <f>E10+1</f>
        <v>5</v>
      </c>
      <c r="D11" s="2" t="s">
        <v>9</v>
      </c>
      <c r="E11" s="2">
        <f>C11+M11-1</f>
        <v>5</v>
      </c>
      <c r="G11" t="s">
        <v>12</v>
      </c>
      <c r="H11" s="4" t="s">
        <v>22</v>
      </c>
      <c r="I11" s="48"/>
      <c r="J11" s="49"/>
      <c r="K11">
        <v>3</v>
      </c>
      <c r="L11">
        <v>3</v>
      </c>
      <c r="M11" s="2">
        <v>1</v>
      </c>
      <c r="R11" s="37"/>
      <c r="S11" s="13"/>
    </row>
    <row r="12" spans="1:19" ht="13.8" thickBot="1" x14ac:dyDescent="0.3">
      <c r="A12" s="42"/>
      <c r="B12" s="42"/>
      <c r="C12" s="43"/>
      <c r="D12" s="44"/>
      <c r="E12" s="43"/>
      <c r="F12" s="44"/>
      <c r="G12" s="44"/>
      <c r="H12" s="44"/>
      <c r="I12" s="51"/>
      <c r="J12" s="52">
        <v>1.0416666666666666E-2</v>
      </c>
      <c r="K12"/>
      <c r="R12" s="37"/>
      <c r="S12" s="13"/>
    </row>
    <row r="13" spans="1:19" x14ac:dyDescent="0.25">
      <c r="A13" s="14">
        <f>B11+J12</f>
        <v>0.39774305555555556</v>
      </c>
      <c r="B13" s="14">
        <f>A13+J13</f>
        <v>0.39982638888888888</v>
      </c>
      <c r="C13" s="2">
        <f>E11+1</f>
        <v>6</v>
      </c>
      <c r="D13" s="2" t="s">
        <v>9</v>
      </c>
      <c r="E13" s="2">
        <f t="shared" ref="E13:E29" si="2">C13+M13-1</f>
        <v>6</v>
      </c>
      <c r="G13" s="8" t="s">
        <v>108</v>
      </c>
      <c r="H13" s="33" t="s">
        <v>35</v>
      </c>
      <c r="I13" s="48">
        <v>2.0833333333333333E-3</v>
      </c>
      <c r="J13" s="48">
        <f>I13</f>
        <v>2.0833333333333333E-3</v>
      </c>
      <c r="K13"/>
      <c r="M13" s="2">
        <v>1</v>
      </c>
      <c r="S13" s="12"/>
    </row>
    <row r="14" spans="1:19" x14ac:dyDescent="0.25">
      <c r="A14" s="14">
        <f>B13</f>
        <v>0.39982638888888888</v>
      </c>
      <c r="C14" s="2">
        <f>E13+1</f>
        <v>7</v>
      </c>
      <c r="D14" s="2" t="s">
        <v>9</v>
      </c>
      <c r="E14" s="2">
        <f t="shared" si="2"/>
        <v>7</v>
      </c>
      <c r="G14" s="8" t="s">
        <v>44</v>
      </c>
      <c r="H14" s="33" t="s">
        <v>35</v>
      </c>
      <c r="I14" s="48">
        <v>2.0833333333333333E-3</v>
      </c>
      <c r="J14" s="48">
        <f>(E16-C15+1)*I14</f>
        <v>4.1666666666666666E-3</v>
      </c>
      <c r="K14"/>
      <c r="M14" s="2">
        <v>1</v>
      </c>
      <c r="Q14" s="8"/>
      <c r="S14" s="12"/>
    </row>
    <row r="15" spans="1:19" x14ac:dyDescent="0.25">
      <c r="B15" s="14">
        <f>A14+J14</f>
        <v>0.40399305555555554</v>
      </c>
      <c r="C15" s="2">
        <f t="shared" ref="C15:C29" si="3">E14+1</f>
        <v>8</v>
      </c>
      <c r="D15" s="2" t="s">
        <v>9</v>
      </c>
      <c r="E15" s="2">
        <f t="shared" si="2"/>
        <v>8</v>
      </c>
      <c r="G15" t="s">
        <v>15</v>
      </c>
      <c r="H15" s="33" t="s">
        <v>35</v>
      </c>
      <c r="I15" s="49"/>
      <c r="J15" s="49"/>
      <c r="K15"/>
      <c r="M15" s="2">
        <v>1</v>
      </c>
      <c r="R15" s="37"/>
      <c r="S15" s="12"/>
    </row>
    <row r="16" spans="1:19" x14ac:dyDescent="0.25">
      <c r="A16" s="14">
        <f>B15</f>
        <v>0.40399305555555554</v>
      </c>
      <c r="C16" s="2">
        <f>E15+1</f>
        <v>9</v>
      </c>
      <c r="D16" s="2" t="s">
        <v>9</v>
      </c>
      <c r="E16" s="2">
        <f t="shared" si="2"/>
        <v>9</v>
      </c>
      <c r="G16" s="8" t="s">
        <v>10</v>
      </c>
      <c r="H16" s="33" t="s">
        <v>23</v>
      </c>
      <c r="I16" s="48">
        <v>3.472222222222222E-3</v>
      </c>
      <c r="J16" s="48">
        <f>(E19-C17+1)*I16</f>
        <v>6.9444444444444441E-3</v>
      </c>
      <c r="K16"/>
      <c r="M16" s="2">
        <v>1</v>
      </c>
      <c r="S16" s="12"/>
    </row>
    <row r="17" spans="1:19" ht="13.8" thickBot="1" x14ac:dyDescent="0.3">
      <c r="B17" s="14">
        <f>A16+J16</f>
        <v>0.41093749999999996</v>
      </c>
      <c r="C17" s="2">
        <f t="shared" si="3"/>
        <v>10</v>
      </c>
      <c r="D17" s="2" t="s">
        <v>9</v>
      </c>
      <c r="E17" s="2">
        <f t="shared" si="2"/>
        <v>10</v>
      </c>
      <c r="G17" t="s">
        <v>12</v>
      </c>
      <c r="H17" s="33" t="s">
        <v>23</v>
      </c>
      <c r="I17" s="48"/>
      <c r="J17" s="49"/>
      <c r="K17"/>
      <c r="M17" s="2">
        <v>1</v>
      </c>
      <c r="S17" s="12"/>
    </row>
    <row r="18" spans="1:19" ht="13.8" thickBot="1" x14ac:dyDescent="0.3">
      <c r="A18" s="42"/>
      <c r="B18" s="42"/>
      <c r="C18" s="43"/>
      <c r="D18" s="44"/>
      <c r="E18" s="43"/>
      <c r="F18" s="44"/>
      <c r="G18" s="44"/>
      <c r="H18" s="44"/>
      <c r="I18" s="51"/>
      <c r="J18" s="52">
        <v>1.0416666666666666E-2</v>
      </c>
      <c r="K18"/>
      <c r="S18" s="12"/>
    </row>
    <row r="19" spans="1:19" x14ac:dyDescent="0.25">
      <c r="A19" s="14">
        <f>B17+J18</f>
        <v>0.42135416666666664</v>
      </c>
      <c r="B19" s="14">
        <f>A19+J19</f>
        <v>0.42378472222222219</v>
      </c>
      <c r="C19" s="2">
        <f>E17+1</f>
        <v>11</v>
      </c>
      <c r="D19" s="2" t="s">
        <v>9</v>
      </c>
      <c r="E19" s="2">
        <f t="shared" si="2"/>
        <v>11</v>
      </c>
      <c r="G19" s="8" t="s">
        <v>108</v>
      </c>
      <c r="H19" s="4" t="s">
        <v>24</v>
      </c>
      <c r="I19" s="48">
        <v>2.4305555555555556E-3</v>
      </c>
      <c r="J19" s="48">
        <f>I19</f>
        <v>2.4305555555555556E-3</v>
      </c>
      <c r="K19">
        <v>4</v>
      </c>
      <c r="L19">
        <v>3</v>
      </c>
      <c r="M19" s="2">
        <v>1</v>
      </c>
      <c r="Q19" s="8"/>
      <c r="S19" s="12"/>
    </row>
    <row r="20" spans="1:19" x14ac:dyDescent="0.25">
      <c r="A20" s="14">
        <f>B19</f>
        <v>0.42378472222222219</v>
      </c>
      <c r="C20" s="2">
        <f>E19+1</f>
        <v>12</v>
      </c>
      <c r="D20" s="2" t="s">
        <v>9</v>
      </c>
      <c r="E20" s="2">
        <f t="shared" si="2"/>
        <v>12</v>
      </c>
      <c r="G20" s="8" t="s">
        <v>44</v>
      </c>
      <c r="H20" s="4" t="s">
        <v>24</v>
      </c>
      <c r="I20" s="48">
        <v>2.2569444444444447E-3</v>
      </c>
      <c r="J20" s="48">
        <f>(E21-C20+1)*I20</f>
        <v>4.5138888888888893E-3</v>
      </c>
      <c r="K20">
        <v>4</v>
      </c>
      <c r="L20">
        <v>3</v>
      </c>
      <c r="M20" s="2">
        <v>1</v>
      </c>
      <c r="Q20" s="8"/>
      <c r="S20" s="12"/>
    </row>
    <row r="21" spans="1:19" x14ac:dyDescent="0.25">
      <c r="B21" s="14">
        <f>A20+J20</f>
        <v>0.42829861111111106</v>
      </c>
      <c r="C21" s="2">
        <f t="shared" si="3"/>
        <v>13</v>
      </c>
      <c r="D21" s="2" t="s">
        <v>9</v>
      </c>
      <c r="E21" s="2">
        <f t="shared" si="2"/>
        <v>13</v>
      </c>
      <c r="G21" t="s">
        <v>15</v>
      </c>
      <c r="H21" s="4" t="s">
        <v>24</v>
      </c>
      <c r="I21" s="48"/>
      <c r="J21" s="49"/>
      <c r="K21">
        <v>3</v>
      </c>
      <c r="L21">
        <v>3</v>
      </c>
      <c r="M21" s="2">
        <v>1</v>
      </c>
      <c r="R21" s="37"/>
      <c r="S21" s="12"/>
    </row>
    <row r="22" spans="1:19" x14ac:dyDescent="0.25">
      <c r="A22" s="14">
        <f>B21</f>
        <v>0.42829861111111106</v>
      </c>
      <c r="B22" s="14"/>
      <c r="C22" s="2">
        <f>E21+1</f>
        <v>14</v>
      </c>
      <c r="D22" s="2" t="s">
        <v>9</v>
      </c>
      <c r="E22" s="2">
        <f t="shared" si="2"/>
        <v>14</v>
      </c>
      <c r="G22" s="8" t="s">
        <v>10</v>
      </c>
      <c r="H22" s="4" t="s">
        <v>25</v>
      </c>
      <c r="I22" s="48">
        <v>2.7777777777777779E-3</v>
      </c>
      <c r="J22" s="48">
        <f>(E23-C22+1)*I22</f>
        <v>5.5555555555555558E-3</v>
      </c>
      <c r="K22"/>
      <c r="M22" s="2">
        <v>1</v>
      </c>
      <c r="R22" s="37"/>
      <c r="S22" s="12"/>
    </row>
    <row r="23" spans="1:19" ht="13.8" thickBot="1" x14ac:dyDescent="0.3">
      <c r="B23" s="14">
        <f>A22+J22</f>
        <v>0.4338541666666666</v>
      </c>
      <c r="C23" s="2">
        <f t="shared" si="3"/>
        <v>15</v>
      </c>
      <c r="D23" s="2" t="s">
        <v>9</v>
      </c>
      <c r="E23" s="2">
        <f t="shared" si="2"/>
        <v>15</v>
      </c>
      <c r="G23" t="s">
        <v>12</v>
      </c>
      <c r="H23" s="4" t="s">
        <v>25</v>
      </c>
      <c r="I23" s="48"/>
      <c r="J23" s="49"/>
      <c r="K23"/>
      <c r="M23" s="2">
        <v>1</v>
      </c>
      <c r="R23" s="37"/>
      <c r="S23" s="12"/>
    </row>
    <row r="24" spans="1:19" ht="13.8" thickBot="1" x14ac:dyDescent="0.3">
      <c r="A24" s="42"/>
      <c r="B24" s="42"/>
      <c r="C24" s="43"/>
      <c r="D24" s="44"/>
      <c r="E24" s="43"/>
      <c r="F24" s="44"/>
      <c r="G24" s="44"/>
      <c r="H24" s="44"/>
      <c r="I24" s="51"/>
      <c r="J24" s="52">
        <v>1.0416666666666666E-2</v>
      </c>
      <c r="K24"/>
      <c r="R24" s="37"/>
      <c r="S24" s="12"/>
    </row>
    <row r="25" spans="1:19" x14ac:dyDescent="0.25">
      <c r="A25" s="14">
        <f>B23+J24</f>
        <v>0.44427083333333328</v>
      </c>
      <c r="B25" s="14">
        <f>A25+J25</f>
        <v>0.44618055555555552</v>
      </c>
      <c r="C25" s="2">
        <f>E23+1</f>
        <v>16</v>
      </c>
      <c r="D25" s="2" t="s">
        <v>9</v>
      </c>
      <c r="E25" s="2">
        <f t="shared" si="2"/>
        <v>16</v>
      </c>
      <c r="G25" s="8" t="s">
        <v>108</v>
      </c>
      <c r="H25" s="33" t="s">
        <v>21</v>
      </c>
      <c r="I25" s="48">
        <v>1.9097222222222222E-3</v>
      </c>
      <c r="J25" s="48">
        <f>I25</f>
        <v>1.9097222222222222E-3</v>
      </c>
      <c r="K25">
        <v>4</v>
      </c>
      <c r="L25">
        <v>3</v>
      </c>
      <c r="M25" s="2">
        <v>1</v>
      </c>
      <c r="S25" s="12"/>
    </row>
    <row r="26" spans="1:19" x14ac:dyDescent="0.25">
      <c r="A26" s="14">
        <f>B25</f>
        <v>0.44618055555555552</v>
      </c>
      <c r="C26" s="2">
        <f>E25+1</f>
        <v>17</v>
      </c>
      <c r="D26" s="2" t="s">
        <v>9</v>
      </c>
      <c r="E26" s="2">
        <f t="shared" si="2"/>
        <v>17</v>
      </c>
      <c r="G26" s="8" t="s">
        <v>44</v>
      </c>
      <c r="H26" s="33" t="s">
        <v>21</v>
      </c>
      <c r="I26" s="48">
        <v>1.9097222222222222E-3</v>
      </c>
      <c r="J26" s="48">
        <f>(E27-C26+1)*I26</f>
        <v>3.8194444444444443E-3</v>
      </c>
      <c r="K26">
        <v>4</v>
      </c>
      <c r="L26">
        <v>3</v>
      </c>
      <c r="M26" s="2">
        <v>1</v>
      </c>
      <c r="Q26" s="8"/>
      <c r="S26" s="12"/>
    </row>
    <row r="27" spans="1:19" x14ac:dyDescent="0.25">
      <c r="B27" s="14">
        <f>A26+J26</f>
        <v>0.44999999999999996</v>
      </c>
      <c r="C27" s="2">
        <f t="shared" si="3"/>
        <v>18</v>
      </c>
      <c r="D27" s="2" t="s">
        <v>9</v>
      </c>
      <c r="E27" s="2">
        <f t="shared" si="2"/>
        <v>18</v>
      </c>
      <c r="G27" t="s">
        <v>15</v>
      </c>
      <c r="H27" s="33" t="s">
        <v>21</v>
      </c>
      <c r="I27" s="48"/>
      <c r="J27" s="49"/>
      <c r="K27">
        <v>3</v>
      </c>
      <c r="L27">
        <v>3</v>
      </c>
      <c r="M27" s="2">
        <v>1</v>
      </c>
      <c r="R27" s="37"/>
      <c r="S27" s="2"/>
    </row>
    <row r="28" spans="1:19" x14ac:dyDescent="0.25">
      <c r="A28" s="14">
        <f>B27</f>
        <v>0.44999999999999996</v>
      </c>
      <c r="C28" s="2">
        <f t="shared" si="3"/>
        <v>19</v>
      </c>
      <c r="D28" s="2" t="s">
        <v>9</v>
      </c>
      <c r="E28" s="2">
        <f t="shared" si="2"/>
        <v>19</v>
      </c>
      <c r="G28" s="8" t="s">
        <v>10</v>
      </c>
      <c r="H28" s="33" t="s">
        <v>21</v>
      </c>
      <c r="I28" s="48">
        <v>2.4305555555555556E-3</v>
      </c>
      <c r="J28" s="48">
        <f>(E29-C28+1)*I28</f>
        <v>4.8611111111111112E-3</v>
      </c>
      <c r="K28">
        <v>4</v>
      </c>
      <c r="L28">
        <v>2</v>
      </c>
      <c r="M28" s="2">
        <v>1</v>
      </c>
      <c r="Q28" s="8"/>
      <c r="R28" s="5"/>
      <c r="S28" s="12"/>
    </row>
    <row r="29" spans="1:19" ht="13.8" thickBot="1" x14ac:dyDescent="0.3">
      <c r="B29" s="14">
        <f>A28+J28</f>
        <v>0.45486111111111105</v>
      </c>
      <c r="C29" s="2">
        <f t="shared" si="3"/>
        <v>20</v>
      </c>
      <c r="D29" s="2" t="s">
        <v>9</v>
      </c>
      <c r="E29" s="2">
        <f t="shared" si="2"/>
        <v>20</v>
      </c>
      <c r="G29" t="s">
        <v>12</v>
      </c>
      <c r="H29" s="33" t="s">
        <v>21</v>
      </c>
      <c r="I29" s="48"/>
      <c r="J29" s="49"/>
      <c r="K29">
        <v>3</v>
      </c>
      <c r="L29">
        <v>3</v>
      </c>
      <c r="M29" s="2">
        <v>1</v>
      </c>
      <c r="Q29" s="5"/>
      <c r="R29" s="5"/>
      <c r="S29" s="12"/>
    </row>
    <row r="30" spans="1:19" ht="13.8" thickBot="1" x14ac:dyDescent="0.3">
      <c r="A30" s="47">
        <f>B29</f>
        <v>0.45486111111111105</v>
      </c>
      <c r="G30" s="5"/>
      <c r="H30" s="5"/>
      <c r="I30" s="13"/>
      <c r="J30" s="13"/>
      <c r="K30"/>
      <c r="M30" s="28">
        <f>SUM(M7:M29)</f>
        <v>20</v>
      </c>
    </row>
    <row r="31" spans="1:19" x14ac:dyDescent="0.25">
      <c r="G31" s="5"/>
      <c r="I31" s="13"/>
      <c r="J31" s="13"/>
      <c r="K31"/>
    </row>
    <row r="32" spans="1:19" ht="25.5" customHeight="1" thickBot="1" x14ac:dyDescent="0.3">
      <c r="A32" s="9" t="s">
        <v>2</v>
      </c>
      <c r="B32" s="9" t="s">
        <v>3</v>
      </c>
      <c r="C32" s="118" t="s">
        <v>4</v>
      </c>
      <c r="D32" s="118"/>
      <c r="E32" s="118"/>
      <c r="F32" s="10"/>
      <c r="G32" s="9" t="s">
        <v>5</v>
      </c>
      <c r="H32" s="9" t="s">
        <v>6</v>
      </c>
      <c r="I32" s="11" t="s">
        <v>7</v>
      </c>
      <c r="J32" s="11" t="s">
        <v>8</v>
      </c>
      <c r="K32" s="7" t="s">
        <v>36</v>
      </c>
      <c r="L32" s="7" t="s">
        <v>37</v>
      </c>
      <c r="M32" s="11" t="s">
        <v>40</v>
      </c>
      <c r="S32" s="12"/>
    </row>
    <row r="33" spans="1:19" ht="13.8" thickBot="1" x14ac:dyDescent="0.3">
      <c r="A33" s="15">
        <v>0.54166666666666663</v>
      </c>
      <c r="B33" s="14"/>
      <c r="C33" s="2">
        <f>E29+1</f>
        <v>21</v>
      </c>
      <c r="D33" s="2" t="s">
        <v>9</v>
      </c>
      <c r="E33" s="2">
        <f>C33+M33-1</f>
        <v>21</v>
      </c>
      <c r="G33" s="8" t="s">
        <v>111</v>
      </c>
      <c r="H33" s="4" t="s">
        <v>22</v>
      </c>
      <c r="I33" s="48">
        <v>2.5462962962962961E-3</v>
      </c>
      <c r="J33" s="48">
        <f>(E34-C33+1)*I33</f>
        <v>5.0925925925925921E-3</v>
      </c>
      <c r="K33">
        <v>4</v>
      </c>
      <c r="L33">
        <v>3</v>
      </c>
      <c r="M33" s="2">
        <v>1</v>
      </c>
      <c r="Q33" s="8"/>
      <c r="S33" s="12"/>
    </row>
    <row r="34" spans="1:19" x14ac:dyDescent="0.25">
      <c r="A34" s="14"/>
      <c r="B34" s="14">
        <f>A33+J33</f>
        <v>0.54675925925925917</v>
      </c>
      <c r="C34" s="2">
        <f>E33+1</f>
        <v>22</v>
      </c>
      <c r="D34" s="2" t="s">
        <v>9</v>
      </c>
      <c r="E34" s="2">
        <f t="shared" ref="E34" si="4">C34+M34-1</f>
        <v>22</v>
      </c>
      <c r="G34" s="8" t="s">
        <v>13</v>
      </c>
      <c r="H34" s="4" t="s">
        <v>22</v>
      </c>
      <c r="I34" s="48"/>
      <c r="J34" s="49"/>
      <c r="K34"/>
      <c r="M34" s="2">
        <v>1</v>
      </c>
      <c r="R34" s="37"/>
      <c r="S34" s="13"/>
    </row>
    <row r="35" spans="1:19" x14ac:dyDescent="0.25">
      <c r="A35" s="14">
        <f>B34</f>
        <v>0.54675925925925917</v>
      </c>
      <c r="C35" s="2">
        <f>E34+1</f>
        <v>23</v>
      </c>
      <c r="D35" s="2" t="s">
        <v>9</v>
      </c>
      <c r="E35" s="2">
        <f>C35+M35-1</f>
        <v>23</v>
      </c>
      <c r="G35" s="8" t="s">
        <v>46</v>
      </c>
      <c r="H35" s="4" t="s">
        <v>22</v>
      </c>
      <c r="I35" s="48">
        <v>2.5462962962962961E-3</v>
      </c>
      <c r="J35" s="48">
        <f>(E37-C36+1)*I35</f>
        <v>7.6388888888888878E-3</v>
      </c>
      <c r="K35"/>
      <c r="M35" s="2">
        <v>1</v>
      </c>
      <c r="R35" s="37"/>
      <c r="S35" s="13"/>
    </row>
    <row r="36" spans="1:19" x14ac:dyDescent="0.25">
      <c r="B36" s="14">
        <f>A35+J35</f>
        <v>0.55439814814814803</v>
      </c>
      <c r="C36" s="2">
        <f>E35+1</f>
        <v>24</v>
      </c>
      <c r="D36" s="2" t="s">
        <v>9</v>
      </c>
      <c r="E36" s="2">
        <f>C36+M36-1</f>
        <v>24</v>
      </c>
      <c r="G36" s="8" t="s">
        <v>17</v>
      </c>
      <c r="H36" s="4" t="s">
        <v>22</v>
      </c>
      <c r="I36" s="48"/>
      <c r="J36" s="48"/>
      <c r="K36">
        <v>4</v>
      </c>
      <c r="L36">
        <v>2</v>
      </c>
      <c r="M36" s="2">
        <v>1</v>
      </c>
      <c r="Q36" s="8"/>
      <c r="S36" s="13"/>
    </row>
    <row r="37" spans="1:19" x14ac:dyDescent="0.25">
      <c r="A37" s="14">
        <f>B36</f>
        <v>0.55439814814814803</v>
      </c>
      <c r="C37" s="2">
        <f>E36+1</f>
        <v>25</v>
      </c>
      <c r="D37" s="2" t="s">
        <v>9</v>
      </c>
      <c r="E37" s="2">
        <f>C37+M37-1</f>
        <v>26</v>
      </c>
      <c r="G37" s="8" t="s">
        <v>45</v>
      </c>
      <c r="H37" s="4" t="s">
        <v>22</v>
      </c>
      <c r="I37" s="48">
        <v>2.5462962962962961E-3</v>
      </c>
      <c r="J37" s="48">
        <f>(E38-C37+1)*I37</f>
        <v>1.0185185185185184E-2</v>
      </c>
      <c r="K37">
        <v>3</v>
      </c>
      <c r="L37">
        <v>3</v>
      </c>
      <c r="M37" s="2">
        <v>2</v>
      </c>
      <c r="R37" s="37"/>
      <c r="S37" s="13"/>
    </row>
    <row r="38" spans="1:19" ht="13.8" thickBot="1" x14ac:dyDescent="0.3">
      <c r="B38" s="14">
        <f>A37+J37</f>
        <v>0.56458333333333321</v>
      </c>
      <c r="C38" s="2">
        <f t="shared" ref="C38" si="5">E37+1</f>
        <v>27</v>
      </c>
      <c r="D38" s="2" t="s">
        <v>9</v>
      </c>
      <c r="E38" s="2">
        <f t="shared" ref="E38" si="6">C38+M38-1</f>
        <v>28</v>
      </c>
      <c r="G38" s="8" t="s">
        <v>43</v>
      </c>
      <c r="H38" s="4" t="s">
        <v>22</v>
      </c>
      <c r="I38" s="48"/>
      <c r="J38" s="49"/>
      <c r="K38"/>
      <c r="M38" s="2">
        <v>2</v>
      </c>
      <c r="R38" s="37"/>
      <c r="S38" s="13"/>
    </row>
    <row r="39" spans="1:19" ht="13.8" thickBot="1" x14ac:dyDescent="0.3">
      <c r="A39" s="42"/>
      <c r="B39" s="42"/>
      <c r="C39" s="43"/>
      <c r="D39" s="44"/>
      <c r="E39" s="43"/>
      <c r="F39" s="44"/>
      <c r="G39" s="44"/>
      <c r="H39" s="44"/>
      <c r="I39" s="51"/>
      <c r="J39" s="52">
        <v>1.0416666666666666E-2</v>
      </c>
      <c r="K39"/>
      <c r="R39" s="37"/>
      <c r="S39" s="13"/>
    </row>
    <row r="40" spans="1:19" x14ac:dyDescent="0.25">
      <c r="A40" s="14">
        <f>B38+J39</f>
        <v>0.57499999999999984</v>
      </c>
      <c r="B40" s="14"/>
      <c r="C40" s="2">
        <f>E38+1</f>
        <v>29</v>
      </c>
      <c r="D40" s="2" t="s">
        <v>9</v>
      </c>
      <c r="E40" s="2">
        <f t="shared" ref="E40:E45" si="7">C40+M40-1</f>
        <v>29</v>
      </c>
      <c r="G40" s="8" t="s">
        <v>111</v>
      </c>
      <c r="H40" s="34" t="s">
        <v>23</v>
      </c>
      <c r="I40" s="48">
        <v>3.1249999999999997E-3</v>
      </c>
      <c r="J40" s="48">
        <f>(E41-C40+1)*I40</f>
        <v>6.2499999999999995E-3</v>
      </c>
      <c r="K40"/>
      <c r="M40" s="2">
        <v>1</v>
      </c>
      <c r="S40" s="12"/>
    </row>
    <row r="41" spans="1:19" x14ac:dyDescent="0.25">
      <c r="A41" s="14"/>
      <c r="B41" s="14">
        <f>A40+J40</f>
        <v>0.58124999999999982</v>
      </c>
      <c r="C41" s="2">
        <f t="shared" ref="C41:C45" si="8">E40+1</f>
        <v>30</v>
      </c>
      <c r="D41" s="2" t="s">
        <v>9</v>
      </c>
      <c r="E41" s="2">
        <f t="shared" si="7"/>
        <v>30</v>
      </c>
      <c r="G41" s="8" t="s">
        <v>13</v>
      </c>
      <c r="H41" s="34" t="s">
        <v>23</v>
      </c>
      <c r="I41" s="48"/>
      <c r="J41" s="49"/>
      <c r="K41"/>
      <c r="M41" s="2">
        <v>1</v>
      </c>
      <c r="S41" s="12"/>
    </row>
    <row r="42" spans="1:19" x14ac:dyDescent="0.25">
      <c r="A42" s="14">
        <f>B41</f>
        <v>0.58124999999999982</v>
      </c>
      <c r="C42" s="2">
        <f t="shared" si="8"/>
        <v>31</v>
      </c>
      <c r="D42" s="2" t="s">
        <v>9</v>
      </c>
      <c r="E42" s="2">
        <f t="shared" si="7"/>
        <v>31</v>
      </c>
      <c r="G42" s="8" t="s">
        <v>46</v>
      </c>
      <c r="H42" s="34" t="s">
        <v>23</v>
      </c>
      <c r="I42" s="48">
        <v>3.1249999999999997E-3</v>
      </c>
      <c r="J42" s="48">
        <f>(E44-C43+1)*I42</f>
        <v>9.3749999999999997E-3</v>
      </c>
      <c r="K42"/>
      <c r="M42" s="2">
        <v>1</v>
      </c>
      <c r="S42" s="12"/>
    </row>
    <row r="43" spans="1:19" x14ac:dyDescent="0.25">
      <c r="B43" s="14">
        <f>A42+J42</f>
        <v>0.59062499999999984</v>
      </c>
      <c r="C43" s="2">
        <f t="shared" si="8"/>
        <v>32</v>
      </c>
      <c r="D43" s="2" t="s">
        <v>9</v>
      </c>
      <c r="E43" s="2">
        <f t="shared" si="7"/>
        <v>32</v>
      </c>
      <c r="G43" s="5" t="s">
        <v>17</v>
      </c>
      <c r="H43" s="34" t="s">
        <v>23</v>
      </c>
      <c r="I43" s="48"/>
      <c r="J43" s="48"/>
      <c r="K43"/>
      <c r="M43" s="2">
        <v>1</v>
      </c>
      <c r="S43" s="12"/>
    </row>
    <row r="44" spans="1:19" x14ac:dyDescent="0.25">
      <c r="A44" s="14">
        <f>B43</f>
        <v>0.59062499999999984</v>
      </c>
      <c r="C44" s="2">
        <f t="shared" si="8"/>
        <v>33</v>
      </c>
      <c r="D44" s="2" t="s">
        <v>9</v>
      </c>
      <c r="E44" s="2">
        <f t="shared" si="7"/>
        <v>34</v>
      </c>
      <c r="G44" s="8" t="s">
        <v>45</v>
      </c>
      <c r="H44" s="34" t="s">
        <v>23</v>
      </c>
      <c r="I44" s="48">
        <v>3.1249999999999997E-3</v>
      </c>
      <c r="J44" s="48">
        <f>(E45-C44+1)*I44</f>
        <v>1.2499999999999999E-2</v>
      </c>
      <c r="K44"/>
      <c r="M44" s="2">
        <v>2</v>
      </c>
      <c r="S44" s="12"/>
    </row>
    <row r="45" spans="1:19" ht="13.8" thickBot="1" x14ac:dyDescent="0.3">
      <c r="B45" s="14">
        <f>A44+J44</f>
        <v>0.6031249999999998</v>
      </c>
      <c r="C45" s="2">
        <f t="shared" si="8"/>
        <v>35</v>
      </c>
      <c r="D45" s="2" t="s">
        <v>9</v>
      </c>
      <c r="E45" s="2">
        <f t="shared" si="7"/>
        <v>36</v>
      </c>
      <c r="G45" s="8" t="s">
        <v>43</v>
      </c>
      <c r="H45" s="34" t="s">
        <v>23</v>
      </c>
      <c r="I45" s="48"/>
      <c r="J45" s="49"/>
      <c r="K45"/>
      <c r="M45" s="2">
        <v>2</v>
      </c>
      <c r="S45" s="12"/>
    </row>
    <row r="46" spans="1:19" ht="13.8" thickBot="1" x14ac:dyDescent="0.3">
      <c r="A46" s="42"/>
      <c r="B46" s="42"/>
      <c r="C46" s="43"/>
      <c r="D46" s="44"/>
      <c r="E46" s="43"/>
      <c r="F46" s="44"/>
      <c r="G46" s="44"/>
      <c r="H46" s="44"/>
      <c r="I46" s="51"/>
      <c r="J46" s="52">
        <v>1.0416666666666666E-2</v>
      </c>
      <c r="K46"/>
      <c r="R46" s="37"/>
      <c r="S46" s="12"/>
    </row>
    <row r="47" spans="1:19" x14ac:dyDescent="0.25">
      <c r="A47" s="14">
        <f>B45+J46</f>
        <v>0.61354166666666643</v>
      </c>
      <c r="B47" s="14"/>
      <c r="C47" s="2">
        <f>E45+1</f>
        <v>37</v>
      </c>
      <c r="D47" s="2" t="s">
        <v>9</v>
      </c>
      <c r="E47" s="2">
        <f t="shared" ref="E47:E52" si="9">C47+M47-1</f>
        <v>37</v>
      </c>
      <c r="G47" s="8" t="s">
        <v>111</v>
      </c>
      <c r="H47" s="6" t="s">
        <v>25</v>
      </c>
      <c r="I47" s="48">
        <v>2.5462962962962961E-3</v>
      </c>
      <c r="J47" s="48">
        <f>(E48-C47+1)*I47</f>
        <v>5.0925925925925921E-3</v>
      </c>
      <c r="K47"/>
      <c r="M47" s="2">
        <v>1</v>
      </c>
      <c r="R47" s="37"/>
      <c r="S47" s="12"/>
    </row>
    <row r="48" spans="1:19" x14ac:dyDescent="0.25">
      <c r="A48" s="14"/>
      <c r="B48" s="14">
        <f>A47+J47</f>
        <v>0.61863425925925897</v>
      </c>
      <c r="C48" s="2">
        <f t="shared" ref="C48:C52" si="10">E47+1</f>
        <v>38</v>
      </c>
      <c r="D48" s="2" t="s">
        <v>9</v>
      </c>
      <c r="E48" s="2">
        <f t="shared" si="9"/>
        <v>38</v>
      </c>
      <c r="G48" s="8" t="s">
        <v>13</v>
      </c>
      <c r="H48" s="6" t="s">
        <v>25</v>
      </c>
      <c r="I48" s="50"/>
      <c r="J48" s="49"/>
      <c r="K48"/>
      <c r="M48" s="2">
        <v>1</v>
      </c>
      <c r="R48" s="37"/>
      <c r="S48" s="12"/>
    </row>
    <row r="49" spans="1:19" x14ac:dyDescent="0.25">
      <c r="A49" s="14">
        <f>B48</f>
        <v>0.61863425925925897</v>
      </c>
      <c r="C49" s="2">
        <f t="shared" si="10"/>
        <v>39</v>
      </c>
      <c r="D49" s="2" t="s">
        <v>9</v>
      </c>
      <c r="E49" s="2">
        <f t="shared" si="9"/>
        <v>39</v>
      </c>
      <c r="G49" s="8" t="s">
        <v>46</v>
      </c>
      <c r="H49" s="6" t="s">
        <v>25</v>
      </c>
      <c r="I49" s="48">
        <v>2.5462962962962961E-3</v>
      </c>
      <c r="J49" s="48">
        <f>(E50-C49+1)*I49</f>
        <v>5.0925925925925921E-3</v>
      </c>
      <c r="K49"/>
      <c r="M49" s="2">
        <v>1</v>
      </c>
      <c r="R49" s="37"/>
      <c r="S49" s="12"/>
    </row>
    <row r="50" spans="1:19" x14ac:dyDescent="0.25">
      <c r="B50" s="14">
        <f>A49+J49</f>
        <v>0.6237268518518515</v>
      </c>
      <c r="C50" s="2">
        <f t="shared" si="10"/>
        <v>40</v>
      </c>
      <c r="D50" s="2" t="s">
        <v>9</v>
      </c>
      <c r="E50" s="2">
        <f t="shared" si="9"/>
        <v>40</v>
      </c>
      <c r="G50" s="5" t="s">
        <v>17</v>
      </c>
      <c r="H50" s="6" t="s">
        <v>25</v>
      </c>
      <c r="I50" s="48"/>
      <c r="J50" s="49"/>
      <c r="K50"/>
      <c r="M50" s="2">
        <v>1</v>
      </c>
      <c r="R50" s="37"/>
      <c r="S50" s="12"/>
    </row>
    <row r="51" spans="1:19" x14ac:dyDescent="0.25">
      <c r="A51" s="14">
        <f>B50</f>
        <v>0.6237268518518515</v>
      </c>
      <c r="C51" s="2">
        <f t="shared" si="10"/>
        <v>41</v>
      </c>
      <c r="D51" s="2" t="s">
        <v>9</v>
      </c>
      <c r="E51" s="2">
        <f t="shared" si="9"/>
        <v>42</v>
      </c>
      <c r="G51" s="8" t="s">
        <v>45</v>
      </c>
      <c r="H51" s="6" t="s">
        <v>25</v>
      </c>
      <c r="I51" s="48">
        <v>2.5462962962962961E-3</v>
      </c>
      <c r="J51" s="48">
        <f>(E52-C51+1)*I51</f>
        <v>1.0185185185185184E-2</v>
      </c>
      <c r="K51"/>
      <c r="M51" s="2">
        <v>2</v>
      </c>
      <c r="R51" s="37"/>
      <c r="S51" s="12"/>
    </row>
    <row r="52" spans="1:19" ht="13.8" thickBot="1" x14ac:dyDescent="0.3">
      <c r="B52" s="14">
        <f>A51+J51</f>
        <v>0.63391203703703669</v>
      </c>
      <c r="C52" s="2">
        <f t="shared" si="10"/>
        <v>43</v>
      </c>
      <c r="D52" s="2" t="s">
        <v>9</v>
      </c>
      <c r="E52" s="2">
        <f t="shared" si="9"/>
        <v>44</v>
      </c>
      <c r="G52" s="8" t="s">
        <v>43</v>
      </c>
      <c r="H52" s="6" t="s">
        <v>25</v>
      </c>
      <c r="I52" s="48"/>
      <c r="J52" s="49"/>
      <c r="K52"/>
      <c r="M52" s="2">
        <v>2</v>
      </c>
      <c r="R52" s="37"/>
      <c r="S52" s="12"/>
    </row>
    <row r="53" spans="1:19" ht="13.8" thickBot="1" x14ac:dyDescent="0.3">
      <c r="A53" s="42"/>
      <c r="B53" s="42"/>
      <c r="C53" s="43"/>
      <c r="D53" s="44"/>
      <c r="E53" s="43"/>
      <c r="F53" s="44"/>
      <c r="G53" s="44"/>
      <c r="H53" s="44"/>
      <c r="I53" s="51"/>
      <c r="J53" s="52">
        <v>1.0416666666666666E-2</v>
      </c>
      <c r="K53"/>
      <c r="R53" s="37"/>
      <c r="S53" s="12"/>
    </row>
    <row r="54" spans="1:19" x14ac:dyDescent="0.25">
      <c r="A54" s="14">
        <f>B52+J53</f>
        <v>0.64432870370370332</v>
      </c>
      <c r="B54" s="14"/>
      <c r="C54" s="2">
        <f>E52+1</f>
        <v>45</v>
      </c>
      <c r="D54" s="2" t="s">
        <v>9</v>
      </c>
      <c r="E54" s="2">
        <f t="shared" ref="E54:E59" si="11">C54+M54-1</f>
        <v>45</v>
      </c>
      <c r="G54" s="8" t="s">
        <v>111</v>
      </c>
      <c r="H54" s="34" t="s">
        <v>21</v>
      </c>
      <c r="I54" s="48">
        <v>2.488425925925926E-3</v>
      </c>
      <c r="J54" s="48">
        <f>(E55-C54+1)*I54</f>
        <v>4.9768518518518521E-3</v>
      </c>
      <c r="K54"/>
      <c r="M54" s="2">
        <v>1</v>
      </c>
      <c r="Q54" s="5"/>
      <c r="R54" s="5"/>
      <c r="S54" s="12"/>
    </row>
    <row r="55" spans="1:19" x14ac:dyDescent="0.25">
      <c r="A55" s="14"/>
      <c r="B55" s="14">
        <f>A54+J54</f>
        <v>0.64930555555555514</v>
      </c>
      <c r="C55" s="2">
        <f t="shared" ref="C55:C59" si="12">E54+1</f>
        <v>46</v>
      </c>
      <c r="D55" s="2" t="s">
        <v>9</v>
      </c>
      <c r="E55" s="2">
        <f t="shared" si="11"/>
        <v>46</v>
      </c>
      <c r="G55" s="8" t="s">
        <v>13</v>
      </c>
      <c r="H55" s="34" t="s">
        <v>21</v>
      </c>
      <c r="I55" s="48"/>
      <c r="J55" s="49"/>
      <c r="K55"/>
      <c r="M55" s="2">
        <v>1</v>
      </c>
      <c r="Q55" s="5"/>
      <c r="R55" s="5"/>
      <c r="S55" s="12"/>
    </row>
    <row r="56" spans="1:19" x14ac:dyDescent="0.25">
      <c r="A56" s="14">
        <f>B55</f>
        <v>0.64930555555555514</v>
      </c>
      <c r="C56" s="2">
        <f t="shared" si="12"/>
        <v>47</v>
      </c>
      <c r="D56" s="2" t="s">
        <v>9</v>
      </c>
      <c r="E56" s="2">
        <f t="shared" si="11"/>
        <v>47</v>
      </c>
      <c r="G56" s="8" t="s">
        <v>46</v>
      </c>
      <c r="H56" s="34" t="s">
        <v>21</v>
      </c>
      <c r="I56" s="48">
        <v>2.488425925925926E-3</v>
      </c>
      <c r="J56" s="48">
        <f>(E57-C56+1)*I56</f>
        <v>4.9768518518518521E-3</v>
      </c>
      <c r="K56"/>
      <c r="M56" s="2">
        <v>1</v>
      </c>
      <c r="Q56" s="5"/>
      <c r="R56" s="5"/>
      <c r="S56" s="12"/>
    </row>
    <row r="57" spans="1:19" x14ac:dyDescent="0.25">
      <c r="B57" s="14">
        <f>A56+J56</f>
        <v>0.65428240740740695</v>
      </c>
      <c r="C57" s="2">
        <f t="shared" si="12"/>
        <v>48</v>
      </c>
      <c r="D57" s="2" t="s">
        <v>9</v>
      </c>
      <c r="E57" s="2">
        <f t="shared" si="11"/>
        <v>48</v>
      </c>
      <c r="G57" s="5" t="s">
        <v>17</v>
      </c>
      <c r="H57" s="34" t="s">
        <v>21</v>
      </c>
      <c r="I57" s="48"/>
      <c r="J57" s="49"/>
      <c r="K57"/>
      <c r="M57" s="2">
        <v>1</v>
      </c>
      <c r="Q57" s="5"/>
      <c r="R57" s="5"/>
      <c r="S57" s="12"/>
    </row>
    <row r="58" spans="1:19" x14ac:dyDescent="0.25">
      <c r="A58" s="14">
        <f>B57</f>
        <v>0.65428240740740695</v>
      </c>
      <c r="C58" s="2">
        <f t="shared" si="12"/>
        <v>49</v>
      </c>
      <c r="D58" s="2" t="s">
        <v>9</v>
      </c>
      <c r="E58" s="2">
        <f t="shared" si="11"/>
        <v>50</v>
      </c>
      <c r="G58" s="8" t="s">
        <v>45</v>
      </c>
      <c r="H58" s="34" t="s">
        <v>21</v>
      </c>
      <c r="I58" s="48">
        <v>2.488425925925926E-3</v>
      </c>
      <c r="J58" s="48">
        <f>(E59-C58+1)*I58</f>
        <v>9.9537037037037042E-3</v>
      </c>
      <c r="K58"/>
      <c r="M58" s="2">
        <v>2</v>
      </c>
      <c r="Q58" s="5"/>
      <c r="R58" s="5"/>
      <c r="S58" s="12"/>
    </row>
    <row r="59" spans="1:19" ht="13.8" thickBot="1" x14ac:dyDescent="0.3">
      <c r="B59" s="14">
        <f>A58+J58</f>
        <v>0.66423611111111069</v>
      </c>
      <c r="C59" s="2">
        <f t="shared" si="12"/>
        <v>51</v>
      </c>
      <c r="D59" s="2" t="s">
        <v>9</v>
      </c>
      <c r="E59" s="2">
        <f t="shared" si="11"/>
        <v>52</v>
      </c>
      <c r="G59" s="8" t="s">
        <v>43</v>
      </c>
      <c r="H59" s="34" t="s">
        <v>21</v>
      </c>
      <c r="I59" s="48"/>
      <c r="J59" s="49"/>
      <c r="K59"/>
      <c r="M59" s="2">
        <v>2</v>
      </c>
      <c r="Q59" s="5"/>
      <c r="R59" s="5"/>
      <c r="S59" s="12"/>
    </row>
    <row r="60" spans="1:19" ht="13.8" thickBot="1" x14ac:dyDescent="0.3">
      <c r="A60" s="47">
        <f>B59</f>
        <v>0.66423611111111069</v>
      </c>
      <c r="G60" s="5"/>
      <c r="H60" s="26" t="s">
        <v>38</v>
      </c>
      <c r="I60" s="13"/>
      <c r="J60" s="13"/>
      <c r="K60"/>
      <c r="M60" s="28">
        <f>SUM(M33:M59)</f>
        <v>32</v>
      </c>
    </row>
    <row r="61" spans="1:19" x14ac:dyDescent="0.25">
      <c r="G61" s="5"/>
      <c r="I61" s="13"/>
      <c r="J61" s="13"/>
      <c r="K61"/>
    </row>
    <row r="62" spans="1:19" x14ac:dyDescent="0.25">
      <c r="A62" s="118" t="s">
        <v>19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</row>
  </sheetData>
  <mergeCells count="7">
    <mergeCell ref="C32:E32"/>
    <mergeCell ref="A62:K62"/>
    <mergeCell ref="A1:M1"/>
    <mergeCell ref="A2:M2"/>
    <mergeCell ref="A3:M3"/>
    <mergeCell ref="A4:M4"/>
    <mergeCell ref="C6:E6"/>
  </mergeCells>
  <pageMargins left="0.7" right="0.7" top="0.78740157499999996" bottom="0.78740157499999996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108"/>
  <sheetViews>
    <sheetView topLeftCell="F1" zoomScaleNormal="100" workbookViewId="0">
      <pane ySplit="1" topLeftCell="A2" activePane="bottomLeft" state="frozen"/>
      <selection activeCell="H43" sqref="H43"/>
      <selection pane="bottomLeft" activeCell="Y1" sqref="Y1"/>
    </sheetView>
  </sheetViews>
  <sheetFormatPr baseColWidth="10" defaultColWidth="11.44140625" defaultRowHeight="14.4" x14ac:dyDescent="0.3"/>
  <cols>
    <col min="1" max="1" width="13.5546875" style="39" bestFit="1" customWidth="1"/>
    <col min="2" max="2" width="11.44140625" style="39"/>
    <col min="3" max="3" width="11" style="39" bestFit="1" customWidth="1"/>
    <col min="4" max="4" width="25" style="39" bestFit="1" customWidth="1"/>
    <col min="5" max="5" width="13" style="39" bestFit="1" customWidth="1"/>
    <col min="6" max="6" width="17" style="39" bestFit="1" customWidth="1"/>
    <col min="7" max="7" width="13.44140625" style="39" bestFit="1" customWidth="1"/>
    <col min="8" max="8" width="24.5546875" style="39" bestFit="1" customWidth="1"/>
    <col min="9" max="9" width="17.88671875" style="39" bestFit="1" customWidth="1"/>
    <col min="10" max="16384" width="11.44140625" style="39"/>
  </cols>
  <sheetData>
    <row r="1" spans="1:31" x14ac:dyDescent="0.3">
      <c r="A1" s="39" t="s">
        <v>47</v>
      </c>
      <c r="B1" s="39" t="s">
        <v>48</v>
      </c>
      <c r="C1" s="39" t="s">
        <v>49</v>
      </c>
      <c r="D1" s="39" t="s">
        <v>50</v>
      </c>
      <c r="E1" s="39" t="s">
        <v>51</v>
      </c>
      <c r="F1" s="39" t="s">
        <v>42</v>
      </c>
      <c r="G1" s="64" t="s">
        <v>53</v>
      </c>
      <c r="H1" s="64" t="s">
        <v>105</v>
      </c>
      <c r="I1" s="65" t="s">
        <v>41</v>
      </c>
      <c r="J1" s="65" t="s">
        <v>42</v>
      </c>
      <c r="K1" s="65" t="s">
        <v>106</v>
      </c>
      <c r="L1" s="65" t="s">
        <v>52</v>
      </c>
      <c r="M1" s="65" t="s">
        <v>199</v>
      </c>
      <c r="N1" s="65" t="s">
        <v>200</v>
      </c>
      <c r="O1" s="68" t="s">
        <v>109</v>
      </c>
      <c r="Q1" s="39" t="s">
        <v>47</v>
      </c>
      <c r="R1" s="39" t="s">
        <v>48</v>
      </c>
      <c r="S1" s="39" t="s">
        <v>49</v>
      </c>
      <c r="T1" s="39" t="s">
        <v>50</v>
      </c>
      <c r="U1" s="97" t="s">
        <v>198</v>
      </c>
      <c r="V1" s="97" t="s">
        <v>51</v>
      </c>
      <c r="W1" s="64" t="s">
        <v>53</v>
      </c>
      <c r="X1" s="64" t="s">
        <v>105</v>
      </c>
      <c r="Y1" s="65" t="s">
        <v>41</v>
      </c>
      <c r="Z1" s="65" t="s">
        <v>42</v>
      </c>
      <c r="AA1" s="65" t="s">
        <v>106</v>
      </c>
      <c r="AB1" s="65" t="s">
        <v>52</v>
      </c>
      <c r="AC1" s="65" t="s">
        <v>199</v>
      </c>
      <c r="AD1" s="65" t="s">
        <v>200</v>
      </c>
      <c r="AE1" s="68" t="s">
        <v>109</v>
      </c>
    </row>
    <row r="2" spans="1:31" x14ac:dyDescent="0.3">
      <c r="A2" s="58" t="s">
        <v>94</v>
      </c>
      <c r="B2" s="58" t="s">
        <v>96</v>
      </c>
      <c r="C2" s="54" t="s">
        <v>163</v>
      </c>
      <c r="D2" s="54" t="s">
        <v>135</v>
      </c>
      <c r="E2" s="54" t="s">
        <v>146</v>
      </c>
      <c r="F2" s="59" t="s">
        <v>65</v>
      </c>
      <c r="G2" s="55">
        <v>2649.12</v>
      </c>
      <c r="H2" s="54" t="s">
        <v>72</v>
      </c>
      <c r="I2" s="56">
        <v>3.6817129629629629E-4</v>
      </c>
      <c r="J2" s="56">
        <v>1.479050925925926E-3</v>
      </c>
      <c r="K2" s="56" t="s">
        <v>137</v>
      </c>
      <c r="L2" s="56">
        <v>7.9641203703703699E-4</v>
      </c>
      <c r="M2" s="56" t="s">
        <v>137</v>
      </c>
      <c r="N2" s="56">
        <v>1.5864583333333332E-3</v>
      </c>
      <c r="O2" s="97" t="s">
        <v>107</v>
      </c>
      <c r="Q2" s="57" t="s">
        <v>132</v>
      </c>
      <c r="R2" s="57" t="s">
        <v>133</v>
      </c>
      <c r="S2" s="54" t="s">
        <v>134</v>
      </c>
      <c r="T2" s="54" t="s">
        <v>135</v>
      </c>
      <c r="U2" s="54" t="s">
        <v>123</v>
      </c>
      <c r="V2" s="54" t="s">
        <v>136</v>
      </c>
      <c r="W2" s="55">
        <v>2503.6799999999998</v>
      </c>
      <c r="X2" s="56" t="s">
        <v>72</v>
      </c>
      <c r="Y2" s="56">
        <v>4.5694444444444434E-4</v>
      </c>
      <c r="Z2" s="56">
        <v>1.8056712962962963E-3</v>
      </c>
      <c r="AA2" s="56" t="s">
        <v>137</v>
      </c>
      <c r="AB2" s="56">
        <v>1.0237268518518518E-3</v>
      </c>
      <c r="AC2" s="56" t="s">
        <v>137</v>
      </c>
      <c r="AD2" s="56">
        <v>2.1255787037037037E-3</v>
      </c>
      <c r="AE2" s="97" t="s">
        <v>107</v>
      </c>
    </row>
    <row r="3" spans="1:31" x14ac:dyDescent="0.3">
      <c r="A3" s="63" t="s">
        <v>82</v>
      </c>
      <c r="B3" s="63" t="s">
        <v>83</v>
      </c>
      <c r="C3" s="54" t="s">
        <v>205</v>
      </c>
      <c r="D3" s="54" t="s">
        <v>141</v>
      </c>
      <c r="E3" s="54" t="s">
        <v>146</v>
      </c>
      <c r="F3" s="59" t="s">
        <v>65</v>
      </c>
      <c r="G3" s="55">
        <v>2487.5100000000002</v>
      </c>
      <c r="H3" s="54" t="s">
        <v>72</v>
      </c>
      <c r="I3" s="56" t="s">
        <v>137</v>
      </c>
      <c r="J3" s="56">
        <v>1.6243055555555557E-3</v>
      </c>
      <c r="K3" s="56">
        <v>7.1898148148148158E-4</v>
      </c>
      <c r="L3" s="56">
        <v>7.9293981481481479E-4</v>
      </c>
      <c r="M3" s="56" t="s">
        <v>137</v>
      </c>
      <c r="N3" s="56">
        <v>1.6881944444444444E-3</v>
      </c>
      <c r="O3" s="97" t="s">
        <v>107</v>
      </c>
      <c r="Q3" s="62" t="s">
        <v>138</v>
      </c>
      <c r="R3" s="62" t="s">
        <v>139</v>
      </c>
      <c r="S3" s="54" t="s">
        <v>140</v>
      </c>
      <c r="T3" s="54" t="s">
        <v>141</v>
      </c>
      <c r="U3" s="54" t="s">
        <v>124</v>
      </c>
      <c r="V3" s="54" t="s">
        <v>136</v>
      </c>
      <c r="W3" s="55">
        <v>2502.4299999999998</v>
      </c>
      <c r="X3" s="56" t="s">
        <v>72</v>
      </c>
      <c r="Y3" s="56">
        <v>4.3865740740740736E-4</v>
      </c>
      <c r="Z3" s="56">
        <v>1.7681712962962963E-3</v>
      </c>
      <c r="AA3" s="56">
        <v>8.5196759259259264E-4</v>
      </c>
      <c r="AB3" s="56"/>
      <c r="AC3" s="56" t="s">
        <v>137</v>
      </c>
      <c r="AD3" s="56">
        <v>2.0216435185185185E-3</v>
      </c>
      <c r="AE3" s="97" t="s">
        <v>107</v>
      </c>
    </row>
    <row r="4" spans="1:31" x14ac:dyDescent="0.3">
      <c r="A4" s="63" t="s">
        <v>95</v>
      </c>
      <c r="B4" s="63" t="s">
        <v>210</v>
      </c>
      <c r="C4" s="54" t="s">
        <v>165</v>
      </c>
      <c r="D4" s="54" t="s">
        <v>135</v>
      </c>
      <c r="E4" s="54" t="s">
        <v>123</v>
      </c>
      <c r="F4" s="59" t="s">
        <v>65</v>
      </c>
      <c r="G4" s="55">
        <v>2453.98</v>
      </c>
      <c r="H4" s="54" t="s">
        <v>72</v>
      </c>
      <c r="I4" s="56">
        <v>4.2824074074074075E-4</v>
      </c>
      <c r="J4" s="56">
        <v>1.6923611111111108E-3</v>
      </c>
      <c r="K4" s="56">
        <v>8.3819444444444447E-4</v>
      </c>
      <c r="L4" s="56" t="s">
        <v>137</v>
      </c>
      <c r="M4" s="56" t="s">
        <v>137</v>
      </c>
      <c r="N4" s="56">
        <v>1.9326388888888889E-3</v>
      </c>
      <c r="O4" s="97" t="s">
        <v>107</v>
      </c>
      <c r="Q4" s="57" t="s">
        <v>90</v>
      </c>
      <c r="R4" s="57" t="s">
        <v>91</v>
      </c>
      <c r="S4" s="54" t="s">
        <v>143</v>
      </c>
      <c r="T4" s="54" t="s">
        <v>135</v>
      </c>
      <c r="U4" s="54" t="s">
        <v>124</v>
      </c>
      <c r="V4" s="54" t="s">
        <v>136</v>
      </c>
      <c r="W4" s="55">
        <v>2501.02</v>
      </c>
      <c r="X4" s="56" t="s">
        <v>72</v>
      </c>
      <c r="Y4" s="56" t="s">
        <v>137</v>
      </c>
      <c r="Z4" s="56">
        <v>1.7409722222222221E-3</v>
      </c>
      <c r="AA4" s="56">
        <v>8.4652777777777775E-4</v>
      </c>
      <c r="AB4" s="56">
        <v>9.8391203703703705E-4</v>
      </c>
      <c r="AC4" s="56" t="s">
        <v>137</v>
      </c>
      <c r="AD4" s="56" t="s">
        <v>144</v>
      </c>
      <c r="AE4" s="97" t="s">
        <v>107</v>
      </c>
    </row>
    <row r="5" spans="1:31" x14ac:dyDescent="0.3">
      <c r="A5" s="63" t="s">
        <v>57</v>
      </c>
      <c r="B5" s="63" t="s">
        <v>58</v>
      </c>
      <c r="C5" s="54" t="s">
        <v>145</v>
      </c>
      <c r="D5" s="54" t="s">
        <v>149</v>
      </c>
      <c r="E5" s="54" t="s">
        <v>146</v>
      </c>
      <c r="F5" s="59" t="s">
        <v>65</v>
      </c>
      <c r="G5" s="55">
        <v>2432.12</v>
      </c>
      <c r="H5" s="56" t="s">
        <v>72</v>
      </c>
      <c r="I5" s="56">
        <v>4.1805555555555557E-4</v>
      </c>
      <c r="J5" s="56" t="s">
        <v>137</v>
      </c>
      <c r="K5" s="56">
        <v>6.9583333333333335E-4</v>
      </c>
      <c r="L5" s="56" t="s">
        <v>137</v>
      </c>
      <c r="M5" s="56">
        <v>6.1759259259259254E-4</v>
      </c>
      <c r="N5" s="56">
        <v>1.6780092592592593E-3</v>
      </c>
      <c r="O5" s="97" t="s">
        <v>107</v>
      </c>
      <c r="Q5" s="62" t="s">
        <v>60</v>
      </c>
      <c r="R5" s="62" t="s">
        <v>61</v>
      </c>
      <c r="S5" s="54" t="s">
        <v>145</v>
      </c>
      <c r="T5" s="54" t="s">
        <v>135</v>
      </c>
      <c r="U5" s="54" t="s">
        <v>146</v>
      </c>
      <c r="V5" s="54" t="s">
        <v>136</v>
      </c>
      <c r="W5" s="55">
        <v>2461.4499999999998</v>
      </c>
      <c r="X5" s="56" t="s">
        <v>72</v>
      </c>
      <c r="Y5" s="56">
        <v>4.3414351851851855E-4</v>
      </c>
      <c r="Z5" s="56">
        <v>1.7902777777777778E-3</v>
      </c>
      <c r="AA5" s="56" t="s">
        <v>137</v>
      </c>
      <c r="AB5" s="56">
        <v>9.4513888888888892E-4</v>
      </c>
      <c r="AC5" s="56" t="s">
        <v>137</v>
      </c>
      <c r="AD5" s="56">
        <v>1.9199074074074075E-3</v>
      </c>
      <c r="AE5" s="97" t="s">
        <v>107</v>
      </c>
    </row>
    <row r="6" spans="1:31" x14ac:dyDescent="0.3">
      <c r="A6" s="57" t="s">
        <v>92</v>
      </c>
      <c r="B6" s="57" t="s">
        <v>93</v>
      </c>
      <c r="C6" s="54" t="s">
        <v>143</v>
      </c>
      <c r="D6" s="54" t="s">
        <v>135</v>
      </c>
      <c r="E6" s="54" t="s">
        <v>124</v>
      </c>
      <c r="F6" s="54" t="s">
        <v>65</v>
      </c>
      <c r="G6" s="55">
        <v>2412.13</v>
      </c>
      <c r="H6" s="56" t="s">
        <v>72</v>
      </c>
      <c r="I6" s="56">
        <v>4.0995370370370377E-4</v>
      </c>
      <c r="J6" s="56">
        <v>1.6486111111111111E-3</v>
      </c>
      <c r="K6" s="56">
        <v>6.9443287037037034E-3</v>
      </c>
      <c r="L6" s="56" t="s">
        <v>137</v>
      </c>
      <c r="M6" s="56" t="s">
        <v>137</v>
      </c>
      <c r="N6" s="56">
        <v>1.9181712962962961E-3</v>
      </c>
      <c r="O6" s="97" t="s">
        <v>107</v>
      </c>
      <c r="Q6" s="57" t="s">
        <v>100</v>
      </c>
      <c r="R6" s="57" t="s">
        <v>147</v>
      </c>
      <c r="S6" s="54" t="s">
        <v>148</v>
      </c>
      <c r="T6" s="54" t="s">
        <v>149</v>
      </c>
      <c r="U6" s="54" t="s">
        <v>146</v>
      </c>
      <c r="V6" s="54" t="s">
        <v>136</v>
      </c>
      <c r="W6" s="55">
        <v>2417.39</v>
      </c>
      <c r="X6" s="56" t="s">
        <v>72</v>
      </c>
      <c r="Y6" s="56">
        <v>4.9236111111111106E-4</v>
      </c>
      <c r="Z6" s="56">
        <v>1.7281250000000003E-3</v>
      </c>
      <c r="AA6" s="56">
        <v>8.0428240740740753E-4</v>
      </c>
      <c r="AB6" s="56" t="s">
        <v>137</v>
      </c>
      <c r="AC6" s="56" t="s">
        <v>137</v>
      </c>
      <c r="AD6" s="56">
        <v>1.9144675925925926E-3</v>
      </c>
      <c r="AE6" s="97" t="s">
        <v>107</v>
      </c>
    </row>
    <row r="7" spans="1:31" x14ac:dyDescent="0.3">
      <c r="A7" s="57" t="s">
        <v>223</v>
      </c>
      <c r="B7" s="57" t="s">
        <v>224</v>
      </c>
      <c r="C7" s="54" t="s">
        <v>134</v>
      </c>
      <c r="D7" s="54" t="s">
        <v>150</v>
      </c>
      <c r="E7" s="54" t="s">
        <v>123</v>
      </c>
      <c r="F7" s="54" t="s">
        <v>65</v>
      </c>
      <c r="G7" s="55">
        <v>2378.5700000000002</v>
      </c>
      <c r="H7" s="54" t="s">
        <v>72</v>
      </c>
      <c r="I7" s="56">
        <v>4.5312499999999997E-4</v>
      </c>
      <c r="J7" s="56">
        <v>1.6844907407407405E-3</v>
      </c>
      <c r="K7" s="56" t="s">
        <v>137</v>
      </c>
      <c r="L7" s="56">
        <v>9.3645833333333341E-4</v>
      </c>
      <c r="M7" s="56" t="s">
        <v>137</v>
      </c>
      <c r="N7" s="56">
        <v>1.9715277777777778E-3</v>
      </c>
      <c r="O7" s="97" t="s">
        <v>107</v>
      </c>
      <c r="Q7" s="57" t="s">
        <v>101</v>
      </c>
      <c r="R7" s="57" t="s">
        <v>102</v>
      </c>
      <c r="S7" s="54" t="s">
        <v>148</v>
      </c>
      <c r="T7" s="54" t="s">
        <v>150</v>
      </c>
      <c r="U7" s="54" t="s">
        <v>146</v>
      </c>
      <c r="V7" s="54" t="s">
        <v>136</v>
      </c>
      <c r="W7" s="55">
        <v>2401.3200000000002</v>
      </c>
      <c r="X7" s="56" t="s">
        <v>72</v>
      </c>
      <c r="Y7" s="56">
        <v>4.585648148148148E-4</v>
      </c>
      <c r="Z7" s="56">
        <v>1.7858796296296297E-3</v>
      </c>
      <c r="AA7" s="56">
        <v>8.2696759259259268E-4</v>
      </c>
      <c r="AB7" s="56" t="s">
        <v>137</v>
      </c>
      <c r="AC7" s="56" t="s">
        <v>137</v>
      </c>
      <c r="AD7" s="56">
        <v>1.9222222222222221E-3</v>
      </c>
      <c r="AE7" s="97" t="s">
        <v>107</v>
      </c>
    </row>
    <row r="8" spans="1:31" x14ac:dyDescent="0.3">
      <c r="A8" s="57" t="s">
        <v>57</v>
      </c>
      <c r="B8" s="57" t="s">
        <v>229</v>
      </c>
      <c r="C8" s="54" t="s">
        <v>230</v>
      </c>
      <c r="D8" s="54" t="s">
        <v>150</v>
      </c>
      <c r="E8" s="54" t="s">
        <v>146</v>
      </c>
      <c r="F8" s="54" t="s">
        <v>65</v>
      </c>
      <c r="G8" s="55">
        <v>2357.5100000000002</v>
      </c>
      <c r="H8" s="54" t="s">
        <v>72</v>
      </c>
      <c r="I8" s="56" t="s">
        <v>137</v>
      </c>
      <c r="J8" s="56">
        <v>1.610763888888889E-3</v>
      </c>
      <c r="K8" s="56" t="s">
        <v>137</v>
      </c>
      <c r="L8" s="56">
        <v>9.1250000000000001E-4</v>
      </c>
      <c r="M8" s="56">
        <v>6.6111111111111101E-4</v>
      </c>
      <c r="N8" s="56">
        <v>1.7233796296296294E-3</v>
      </c>
      <c r="O8" s="97" t="s">
        <v>107</v>
      </c>
      <c r="Q8" s="70" t="s">
        <v>74</v>
      </c>
      <c r="R8" s="70" t="s">
        <v>75</v>
      </c>
      <c r="S8" s="71" t="s">
        <v>140</v>
      </c>
      <c r="T8" s="71" t="s">
        <v>151</v>
      </c>
      <c r="U8" s="71" t="s">
        <v>124</v>
      </c>
      <c r="V8" s="71" t="s">
        <v>136</v>
      </c>
      <c r="W8" s="72">
        <v>2351.89</v>
      </c>
      <c r="X8" s="76" t="s">
        <v>72</v>
      </c>
      <c r="Y8" s="56">
        <v>4.8472222222222227E-4</v>
      </c>
      <c r="Z8" s="56">
        <v>1.865972222222222E-3</v>
      </c>
      <c r="AA8" s="56" t="s">
        <v>137</v>
      </c>
      <c r="AB8" s="56">
        <v>1.0189814814814816E-3</v>
      </c>
      <c r="AC8" s="56" t="s">
        <v>137</v>
      </c>
      <c r="AD8" s="56">
        <v>2.0041666666666667E-3</v>
      </c>
      <c r="AE8" s="97" t="s">
        <v>107</v>
      </c>
    </row>
    <row r="9" spans="1:31" x14ac:dyDescent="0.3">
      <c r="A9" s="57" t="s">
        <v>103</v>
      </c>
      <c r="B9" s="57" t="s">
        <v>104</v>
      </c>
      <c r="C9" s="54" t="s">
        <v>140</v>
      </c>
      <c r="D9" s="54" t="s">
        <v>150</v>
      </c>
      <c r="E9" s="54" t="s">
        <v>124</v>
      </c>
      <c r="F9" s="54" t="s">
        <v>65</v>
      </c>
      <c r="G9" s="55">
        <v>2338.66</v>
      </c>
      <c r="H9" s="54" t="s">
        <v>72</v>
      </c>
      <c r="I9" s="56">
        <v>4.2800925925925922E-4</v>
      </c>
      <c r="J9" s="56">
        <v>1.7162037037037039E-3</v>
      </c>
      <c r="K9" s="56">
        <v>7.993055555555556E-4</v>
      </c>
      <c r="L9" s="56" t="s">
        <v>137</v>
      </c>
      <c r="M9" s="56" t="s">
        <v>137</v>
      </c>
      <c r="N9" s="56">
        <v>1.8917824074074073E-3</v>
      </c>
      <c r="O9" s="97" t="s">
        <v>107</v>
      </c>
      <c r="Q9" s="57" t="s">
        <v>152</v>
      </c>
      <c r="R9" s="57" t="s">
        <v>153</v>
      </c>
      <c r="S9" s="54" t="s">
        <v>134</v>
      </c>
      <c r="T9" s="54" t="s">
        <v>150</v>
      </c>
      <c r="U9" s="54" t="s">
        <v>123</v>
      </c>
      <c r="V9" s="54" t="s">
        <v>136</v>
      </c>
      <c r="W9" s="55">
        <v>2302.2600000000002</v>
      </c>
      <c r="X9" s="56" t="s">
        <v>72</v>
      </c>
      <c r="Y9" s="56">
        <v>5.1018518518518524E-4</v>
      </c>
      <c r="Z9" s="56">
        <v>1.9004629629629632E-3</v>
      </c>
      <c r="AA9" s="56">
        <v>9.1157407407407409E-4</v>
      </c>
      <c r="AB9" s="56" t="s">
        <v>137</v>
      </c>
      <c r="AC9" s="56" t="s">
        <v>137</v>
      </c>
      <c r="AD9" s="56">
        <v>2.1539351851851854E-3</v>
      </c>
      <c r="AE9" s="97" t="s">
        <v>107</v>
      </c>
    </row>
    <row r="10" spans="1:31" x14ac:dyDescent="0.3">
      <c r="A10" s="57" t="s">
        <v>239</v>
      </c>
      <c r="B10" s="57" t="s">
        <v>84</v>
      </c>
      <c r="C10" s="54" t="s">
        <v>165</v>
      </c>
      <c r="D10" s="54" t="s">
        <v>176</v>
      </c>
      <c r="E10" s="54" t="s">
        <v>123</v>
      </c>
      <c r="F10" s="54" t="s">
        <v>65</v>
      </c>
      <c r="G10" s="55">
        <v>2336.02</v>
      </c>
      <c r="H10" s="56" t="s">
        <v>72</v>
      </c>
      <c r="I10" s="56">
        <v>4.1678240740740738E-4</v>
      </c>
      <c r="J10" s="56" t="s">
        <v>137</v>
      </c>
      <c r="K10" s="56">
        <v>8.5659722222222224E-4</v>
      </c>
      <c r="L10" s="56" t="s">
        <v>137</v>
      </c>
      <c r="M10" s="56">
        <v>7.7615740740740737E-4</v>
      </c>
      <c r="N10" s="56">
        <v>1.9454861111111112E-3</v>
      </c>
      <c r="O10" s="97" t="s">
        <v>107</v>
      </c>
      <c r="Q10" s="62" t="s">
        <v>154</v>
      </c>
      <c r="R10" s="62" t="s">
        <v>155</v>
      </c>
      <c r="S10" s="54" t="s">
        <v>156</v>
      </c>
      <c r="T10" s="54" t="s">
        <v>157</v>
      </c>
      <c r="U10" s="54" t="s">
        <v>123</v>
      </c>
      <c r="V10" s="54" t="s">
        <v>136</v>
      </c>
      <c r="W10" s="55">
        <v>2296.87</v>
      </c>
      <c r="X10" s="56" t="s">
        <v>72</v>
      </c>
      <c r="Y10" s="56">
        <v>4.7314814814814816E-4</v>
      </c>
      <c r="Z10" s="56" t="s">
        <v>137</v>
      </c>
      <c r="AA10" s="56">
        <v>8.8958333333333326E-4</v>
      </c>
      <c r="AB10" s="56" t="s">
        <v>137</v>
      </c>
      <c r="AC10" s="56">
        <v>8.7997685185185195E-4</v>
      </c>
      <c r="AD10" s="56">
        <v>6.9443287037037034E-3</v>
      </c>
      <c r="AE10" s="97" t="s">
        <v>107</v>
      </c>
    </row>
    <row r="11" spans="1:31" x14ac:dyDescent="0.3">
      <c r="A11" s="57" t="s">
        <v>244</v>
      </c>
      <c r="B11" s="57" t="s">
        <v>245</v>
      </c>
      <c r="C11" s="54" t="s">
        <v>134</v>
      </c>
      <c r="D11" s="54" t="s">
        <v>141</v>
      </c>
      <c r="E11" s="54" t="s">
        <v>123</v>
      </c>
      <c r="F11" s="54" t="s">
        <v>65</v>
      </c>
      <c r="G11" s="55">
        <v>2273.61</v>
      </c>
      <c r="H11" s="54" t="s">
        <v>72</v>
      </c>
      <c r="I11" s="56">
        <v>4.3587962962962959E-4</v>
      </c>
      <c r="J11" s="56">
        <v>1.7754629629629631E-3</v>
      </c>
      <c r="K11" s="56"/>
      <c r="L11" s="56">
        <v>1.0041666666666667E-3</v>
      </c>
      <c r="M11" s="56">
        <v>7.5092592592592583E-4</v>
      </c>
      <c r="N11" s="56" t="s">
        <v>137</v>
      </c>
      <c r="O11" s="97" t="s">
        <v>107</v>
      </c>
      <c r="Q11" s="57" t="s">
        <v>158</v>
      </c>
      <c r="R11" s="57" t="s">
        <v>159</v>
      </c>
      <c r="S11" s="54" t="s">
        <v>160</v>
      </c>
      <c r="T11" s="54" t="s">
        <v>161</v>
      </c>
      <c r="U11" s="54" t="s">
        <v>146</v>
      </c>
      <c r="V11" s="54" t="s">
        <v>136</v>
      </c>
      <c r="W11" s="55">
        <v>2292.2199999999998</v>
      </c>
      <c r="X11" s="56" t="s">
        <v>72</v>
      </c>
      <c r="Y11" s="56">
        <v>4.7824074074074072E-4</v>
      </c>
      <c r="Z11" s="56">
        <v>1.8549768518518518E-3</v>
      </c>
      <c r="AA11" s="56">
        <v>8.1875000000000003E-4</v>
      </c>
      <c r="AB11" s="56" t="s">
        <v>137</v>
      </c>
      <c r="AC11" s="56" t="s">
        <v>137</v>
      </c>
      <c r="AD11" s="56" t="s">
        <v>162</v>
      </c>
      <c r="AE11" s="97" t="s">
        <v>107</v>
      </c>
    </row>
    <row r="12" spans="1:31" x14ac:dyDescent="0.3">
      <c r="A12" s="57" t="s">
        <v>54</v>
      </c>
      <c r="B12" s="57" t="s">
        <v>55</v>
      </c>
      <c r="C12" s="54" t="s">
        <v>250</v>
      </c>
      <c r="D12" s="54" t="s">
        <v>157</v>
      </c>
      <c r="E12" s="54" t="s">
        <v>146</v>
      </c>
      <c r="F12" s="54" t="s">
        <v>65</v>
      </c>
      <c r="G12" s="55">
        <v>2135.96</v>
      </c>
      <c r="H12" s="54" t="s">
        <v>72</v>
      </c>
      <c r="I12" s="56">
        <v>4.0636574074074072E-4</v>
      </c>
      <c r="J12" s="56" t="s">
        <v>137</v>
      </c>
      <c r="K12" s="56">
        <v>7.5335648148148148E-4</v>
      </c>
      <c r="L12" s="56">
        <v>9.1134259259259261E-4</v>
      </c>
      <c r="M12" s="56"/>
      <c r="N12" s="56">
        <v>1.9440972222222223E-3</v>
      </c>
      <c r="O12" s="97" t="s">
        <v>107</v>
      </c>
      <c r="Q12" s="57" t="s">
        <v>76</v>
      </c>
      <c r="R12" s="57" t="s">
        <v>77</v>
      </c>
      <c r="S12" s="54" t="s">
        <v>163</v>
      </c>
      <c r="T12" s="54" t="s">
        <v>151</v>
      </c>
      <c r="U12" s="54" t="s">
        <v>146</v>
      </c>
      <c r="V12" s="54" t="s">
        <v>136</v>
      </c>
      <c r="W12" s="55">
        <v>2146.1799999999998</v>
      </c>
      <c r="X12" s="56" t="s">
        <v>72</v>
      </c>
      <c r="Y12" s="56">
        <v>5.5601851851851852E-4</v>
      </c>
      <c r="Z12" s="56">
        <v>1.9281249999999999E-3</v>
      </c>
      <c r="AA12" s="56">
        <v>8.4745370370370367E-4</v>
      </c>
      <c r="AB12" s="56" t="s">
        <v>137</v>
      </c>
      <c r="AC12" s="56" t="s">
        <v>137</v>
      </c>
      <c r="AD12" s="56">
        <v>2.1134259259259261E-3</v>
      </c>
      <c r="AE12" s="97" t="s">
        <v>107</v>
      </c>
    </row>
    <row r="13" spans="1:31" x14ac:dyDescent="0.3">
      <c r="A13" s="57" t="s">
        <v>81</v>
      </c>
      <c r="B13" s="57" t="s">
        <v>56</v>
      </c>
      <c r="C13" s="54" t="s">
        <v>143</v>
      </c>
      <c r="D13" s="54" t="s">
        <v>141</v>
      </c>
      <c r="E13" s="54" t="s">
        <v>124</v>
      </c>
      <c r="F13" s="54" t="s">
        <v>65</v>
      </c>
      <c r="G13" s="55">
        <v>2092.61</v>
      </c>
      <c r="H13" s="54" t="s">
        <v>72</v>
      </c>
      <c r="I13" s="56">
        <v>4.3865740740740736E-4</v>
      </c>
      <c r="J13" s="56" t="s">
        <v>137</v>
      </c>
      <c r="K13" s="56">
        <v>8.7650462962962953E-4</v>
      </c>
      <c r="L13" s="56">
        <v>9.3993055555555551E-4</v>
      </c>
      <c r="M13" s="56">
        <v>8.3703703703703707E-4</v>
      </c>
      <c r="N13" s="56"/>
      <c r="O13" s="97" t="s">
        <v>107</v>
      </c>
      <c r="Q13" s="57" t="s">
        <v>164</v>
      </c>
      <c r="R13" s="57" t="s">
        <v>99</v>
      </c>
      <c r="S13" s="54" t="s">
        <v>165</v>
      </c>
      <c r="T13" s="54" t="s">
        <v>166</v>
      </c>
      <c r="U13" s="54" t="s">
        <v>123</v>
      </c>
      <c r="V13" s="54" t="s">
        <v>136</v>
      </c>
      <c r="W13" s="55">
        <v>2120.8000000000002</v>
      </c>
      <c r="X13" s="56" t="s">
        <v>72</v>
      </c>
      <c r="Y13" s="56">
        <v>5.1365740740740744E-4</v>
      </c>
      <c r="Z13" s="56">
        <v>1.8908564814814814E-3</v>
      </c>
      <c r="AA13" s="56">
        <v>1.0515046296296297E-3</v>
      </c>
      <c r="AB13" s="56" t="s">
        <v>137</v>
      </c>
      <c r="AC13" s="56" t="s">
        <v>137</v>
      </c>
      <c r="AD13" s="56">
        <v>6.9443287037037034E-3</v>
      </c>
      <c r="AE13" s="97" t="s">
        <v>107</v>
      </c>
    </row>
    <row r="14" spans="1:31" x14ac:dyDescent="0.3">
      <c r="A14" s="57" t="s">
        <v>258</v>
      </c>
      <c r="B14" s="57" t="s">
        <v>259</v>
      </c>
      <c r="C14" s="54" t="s">
        <v>134</v>
      </c>
      <c r="D14" s="54" t="s">
        <v>197</v>
      </c>
      <c r="E14" s="54" t="s">
        <v>123</v>
      </c>
      <c r="F14" s="54" t="s">
        <v>65</v>
      </c>
      <c r="G14" s="55">
        <v>1899.43</v>
      </c>
      <c r="H14" s="54" t="s">
        <v>72</v>
      </c>
      <c r="I14" s="56">
        <v>5.2581018518518515E-4</v>
      </c>
      <c r="J14" s="56" t="s">
        <v>137</v>
      </c>
      <c r="K14" s="56">
        <v>8.5682870370370372E-4</v>
      </c>
      <c r="L14" s="56" t="s">
        <v>137</v>
      </c>
      <c r="M14" s="56">
        <v>8.4780092592592589E-4</v>
      </c>
      <c r="N14" s="56" t="s">
        <v>137</v>
      </c>
      <c r="O14" s="97" t="s">
        <v>107</v>
      </c>
      <c r="Q14" s="57" t="s">
        <v>97</v>
      </c>
      <c r="R14" s="57" t="s">
        <v>98</v>
      </c>
      <c r="S14" s="54" t="s">
        <v>163</v>
      </c>
      <c r="T14" s="54" t="s">
        <v>167</v>
      </c>
      <c r="U14" s="54" t="s">
        <v>146</v>
      </c>
      <c r="V14" s="54" t="s">
        <v>136</v>
      </c>
      <c r="W14" s="55">
        <v>2080.1</v>
      </c>
      <c r="X14" s="56" t="s">
        <v>72</v>
      </c>
      <c r="Y14" s="56">
        <v>4.8402777777777772E-4</v>
      </c>
      <c r="Z14" s="56"/>
      <c r="AA14" s="56">
        <v>8.8819444444444438E-4</v>
      </c>
      <c r="AB14" s="56">
        <v>1.0519675925925924E-3</v>
      </c>
      <c r="AC14" s="56">
        <v>8.5173611111111116E-4</v>
      </c>
      <c r="AD14" s="56" t="s">
        <v>137</v>
      </c>
      <c r="AE14" s="97" t="s">
        <v>107</v>
      </c>
    </row>
    <row r="15" spans="1:31" x14ac:dyDescent="0.3">
      <c r="A15" s="57" t="s">
        <v>263</v>
      </c>
      <c r="B15" s="57" t="s">
        <v>264</v>
      </c>
      <c r="C15" s="54" t="s">
        <v>165</v>
      </c>
      <c r="D15" s="54" t="s">
        <v>78</v>
      </c>
      <c r="E15" s="54" t="s">
        <v>123</v>
      </c>
      <c r="F15" s="54" t="s">
        <v>65</v>
      </c>
      <c r="G15" s="55">
        <v>1885.91</v>
      </c>
      <c r="H15" s="54" t="s">
        <v>72</v>
      </c>
      <c r="I15" s="56">
        <v>5.2557870370370367E-4</v>
      </c>
      <c r="J15" s="56" t="s">
        <v>137</v>
      </c>
      <c r="K15" s="56">
        <v>8.8645833333333328E-4</v>
      </c>
      <c r="L15" s="56">
        <v>1.1060185185185185E-3</v>
      </c>
      <c r="M15" s="56">
        <v>9.638888888888888E-4</v>
      </c>
      <c r="N15" s="56" t="s">
        <v>137</v>
      </c>
      <c r="O15" s="97" t="s">
        <v>107</v>
      </c>
      <c r="Q15" s="57" t="s">
        <v>168</v>
      </c>
      <c r="R15" s="57" t="s">
        <v>169</v>
      </c>
      <c r="S15" s="54" t="s">
        <v>165</v>
      </c>
      <c r="T15" s="54" t="s">
        <v>161</v>
      </c>
      <c r="U15" s="54" t="s">
        <v>123</v>
      </c>
      <c r="V15" s="54" t="s">
        <v>136</v>
      </c>
      <c r="W15" s="55">
        <v>2076.15</v>
      </c>
      <c r="X15" s="56" t="s">
        <v>72</v>
      </c>
      <c r="Y15" s="56" t="s">
        <v>137</v>
      </c>
      <c r="Z15" s="56" t="s">
        <v>137</v>
      </c>
      <c r="AA15" s="56">
        <v>9.061342592592592E-4</v>
      </c>
      <c r="AB15" s="56">
        <v>1.1989583333333333E-3</v>
      </c>
      <c r="AC15" s="56">
        <v>8.6203703703703703E-4</v>
      </c>
      <c r="AD15" s="56">
        <v>2.3256944444444445E-3</v>
      </c>
      <c r="AE15" s="97" t="s">
        <v>107</v>
      </c>
    </row>
    <row r="16" spans="1:31" x14ac:dyDescent="0.3">
      <c r="A16" s="66" t="s">
        <v>76</v>
      </c>
      <c r="B16" s="66" t="s">
        <v>268</v>
      </c>
      <c r="C16" s="54" t="s">
        <v>165</v>
      </c>
      <c r="D16" s="54" t="s">
        <v>179</v>
      </c>
      <c r="E16" s="54" t="s">
        <v>123</v>
      </c>
      <c r="F16" s="67" t="s">
        <v>65</v>
      </c>
      <c r="G16" s="55">
        <v>1706.39</v>
      </c>
      <c r="H16" s="54" t="s">
        <v>72</v>
      </c>
      <c r="I16" s="56">
        <v>5.5509259259259259E-4</v>
      </c>
      <c r="J16" s="56" t="s">
        <v>137</v>
      </c>
      <c r="K16" s="56">
        <v>9.0949074074074077E-4</v>
      </c>
      <c r="L16" s="56" t="s">
        <v>137</v>
      </c>
      <c r="M16" s="56">
        <v>8.9884259259259257E-4</v>
      </c>
      <c r="N16" s="56">
        <v>2.3687499999999998E-3</v>
      </c>
      <c r="O16" s="97" t="s">
        <v>107</v>
      </c>
      <c r="Q16" s="57" t="s">
        <v>170</v>
      </c>
      <c r="R16" s="57" t="s">
        <v>89</v>
      </c>
      <c r="S16" s="54" t="s">
        <v>143</v>
      </c>
      <c r="T16" s="54" t="s">
        <v>150</v>
      </c>
      <c r="U16" s="54" t="s">
        <v>124</v>
      </c>
      <c r="V16" s="54" t="s">
        <v>136</v>
      </c>
      <c r="W16" s="55">
        <v>2049.33</v>
      </c>
      <c r="X16" s="56" t="s">
        <v>72</v>
      </c>
      <c r="Y16" s="56">
        <v>5.5347222222222223E-4</v>
      </c>
      <c r="Z16" s="56">
        <v>2.1188657407407406E-3</v>
      </c>
      <c r="AA16" s="56">
        <v>9.1365740740740741E-4</v>
      </c>
      <c r="AB16" s="56" t="s">
        <v>137</v>
      </c>
      <c r="AC16" s="56" t="s">
        <v>137</v>
      </c>
      <c r="AD16" s="56">
        <v>2.1850694444444448E-3</v>
      </c>
      <c r="AE16" s="97" t="s">
        <v>107</v>
      </c>
    </row>
    <row r="17" spans="1:31" x14ac:dyDescent="0.3">
      <c r="A17" s="57" t="s">
        <v>273</v>
      </c>
      <c r="B17" s="57" t="s">
        <v>274</v>
      </c>
      <c r="C17" s="54" t="s">
        <v>143</v>
      </c>
      <c r="D17" s="54" t="s">
        <v>78</v>
      </c>
      <c r="E17" s="54" t="s">
        <v>124</v>
      </c>
      <c r="F17" s="54" t="s">
        <v>65</v>
      </c>
      <c r="G17" s="55">
        <v>1685.13</v>
      </c>
      <c r="H17" s="54" t="s">
        <v>72</v>
      </c>
      <c r="I17" s="56">
        <v>5.0856481481481477E-4</v>
      </c>
      <c r="J17" s="56">
        <v>2.1841435185185189E-3</v>
      </c>
      <c r="K17" s="56">
        <v>9.6828703703703703E-4</v>
      </c>
      <c r="L17" s="56" t="s">
        <v>137</v>
      </c>
      <c r="M17" s="56">
        <v>1.0192129629629629E-3</v>
      </c>
      <c r="N17" s="56" t="s">
        <v>137</v>
      </c>
      <c r="O17" s="97" t="s">
        <v>107</v>
      </c>
      <c r="Q17" s="66" t="s">
        <v>79</v>
      </c>
      <c r="R17" s="66" t="s">
        <v>80</v>
      </c>
      <c r="S17" s="54" t="s">
        <v>171</v>
      </c>
      <c r="T17" s="54" t="s">
        <v>157</v>
      </c>
      <c r="U17" s="54" t="s">
        <v>146</v>
      </c>
      <c r="V17" s="67" t="s">
        <v>136</v>
      </c>
      <c r="W17" s="55">
        <v>1992.13</v>
      </c>
      <c r="X17" s="56" t="s">
        <v>72</v>
      </c>
      <c r="Y17" s="56">
        <v>5.0543981481481479E-4</v>
      </c>
      <c r="Z17" s="56"/>
      <c r="AA17" s="56">
        <v>6.9443287037037034E-3</v>
      </c>
      <c r="AB17" s="56" t="s">
        <v>137</v>
      </c>
      <c r="AC17" s="56">
        <v>8.8136574074074072E-4</v>
      </c>
      <c r="AD17" s="56">
        <v>2.135416666666667E-3</v>
      </c>
      <c r="AE17" s="97" t="s">
        <v>107</v>
      </c>
    </row>
    <row r="18" spans="1:31" x14ac:dyDescent="0.3">
      <c r="A18" s="57" t="s">
        <v>87</v>
      </c>
      <c r="B18" s="57" t="s">
        <v>88</v>
      </c>
      <c r="C18" s="54" t="s">
        <v>279</v>
      </c>
      <c r="D18" s="54" t="s">
        <v>184</v>
      </c>
      <c r="E18" s="54" t="s">
        <v>146</v>
      </c>
      <c r="F18" s="54" t="s">
        <v>65</v>
      </c>
      <c r="G18" s="55">
        <v>1661.03</v>
      </c>
      <c r="H18" s="56" t="s">
        <v>72</v>
      </c>
      <c r="I18" s="56">
        <v>5.2407407407407405E-4</v>
      </c>
      <c r="J18" s="56">
        <v>1.9817129629629633E-3</v>
      </c>
      <c r="K18" s="56">
        <v>8.9525462962962953E-4</v>
      </c>
      <c r="L18" s="56" t="s">
        <v>137</v>
      </c>
      <c r="M18" s="56">
        <v>8.3449074074074068E-4</v>
      </c>
      <c r="N18" s="56" t="s">
        <v>137</v>
      </c>
      <c r="O18" s="97" t="s">
        <v>107</v>
      </c>
      <c r="Q18" s="66" t="s">
        <v>172</v>
      </c>
      <c r="R18" s="66" t="s">
        <v>173</v>
      </c>
      <c r="S18" s="54" t="s">
        <v>143</v>
      </c>
      <c r="T18" s="54" t="s">
        <v>149</v>
      </c>
      <c r="U18" s="54" t="s">
        <v>124</v>
      </c>
      <c r="V18" s="67" t="s">
        <v>136</v>
      </c>
      <c r="W18" s="55">
        <v>1981.62</v>
      </c>
      <c r="X18" s="56" t="s">
        <v>72</v>
      </c>
      <c r="Y18" s="56">
        <v>6.111111111111111E-4</v>
      </c>
      <c r="Z18" s="56">
        <v>2.0296296296296299E-3</v>
      </c>
      <c r="AA18" s="56">
        <v>9.1678240740740739E-4</v>
      </c>
      <c r="AB18" s="56" t="s">
        <v>137</v>
      </c>
      <c r="AC18" s="56">
        <v>8.688657407407408E-4</v>
      </c>
      <c r="AD18" s="56"/>
      <c r="AE18" s="97" t="s">
        <v>107</v>
      </c>
    </row>
    <row r="19" spans="1:31" x14ac:dyDescent="0.3">
      <c r="A19" s="62" t="s">
        <v>284</v>
      </c>
      <c r="B19" s="62" t="s">
        <v>285</v>
      </c>
      <c r="C19" s="54" t="s">
        <v>140</v>
      </c>
      <c r="D19" s="54" t="s">
        <v>286</v>
      </c>
      <c r="E19" s="54" t="s">
        <v>124</v>
      </c>
      <c r="F19" s="54" t="s">
        <v>65</v>
      </c>
      <c r="G19" s="55">
        <v>1562.16</v>
      </c>
      <c r="H19" s="54" t="s">
        <v>72</v>
      </c>
      <c r="I19" s="56">
        <v>5.8240740740740746E-4</v>
      </c>
      <c r="J19" s="56">
        <v>2.2695601851851852E-3</v>
      </c>
      <c r="K19" s="56">
        <v>9.4178240740740756E-4</v>
      </c>
      <c r="L19" s="56" t="s">
        <v>137</v>
      </c>
      <c r="M19" s="56">
        <v>1.0532407407407407E-3</v>
      </c>
      <c r="N19" s="56" t="s">
        <v>137</v>
      </c>
      <c r="O19" s="97" t="s">
        <v>107</v>
      </c>
      <c r="Q19" s="62" t="s">
        <v>174</v>
      </c>
      <c r="R19" s="62" t="s">
        <v>175</v>
      </c>
      <c r="S19" s="54" t="s">
        <v>165</v>
      </c>
      <c r="T19" s="54" t="s">
        <v>141</v>
      </c>
      <c r="U19" s="54" t="s">
        <v>123</v>
      </c>
      <c r="V19" s="54" t="s">
        <v>136</v>
      </c>
      <c r="W19" s="55">
        <v>1977.01</v>
      </c>
      <c r="X19" s="56" t="s">
        <v>72</v>
      </c>
      <c r="Y19" s="56">
        <v>5.7314814814814815E-4</v>
      </c>
      <c r="Z19" s="56">
        <v>2.2331018518518516E-3</v>
      </c>
      <c r="AA19" s="56">
        <v>9.1805555555555564E-4</v>
      </c>
      <c r="AB19" s="56" t="s">
        <v>137</v>
      </c>
      <c r="AC19" s="56">
        <v>9.3425925925925924E-4</v>
      </c>
      <c r="AD19" s="56" t="s">
        <v>137</v>
      </c>
      <c r="AE19" s="97" t="s">
        <v>107</v>
      </c>
    </row>
    <row r="20" spans="1:31" x14ac:dyDescent="0.3">
      <c r="A20" s="62" t="s">
        <v>59</v>
      </c>
      <c r="B20" s="62" t="s">
        <v>291</v>
      </c>
      <c r="C20" s="54" t="s">
        <v>143</v>
      </c>
      <c r="D20" s="54" t="s">
        <v>194</v>
      </c>
      <c r="E20" s="54" t="s">
        <v>124</v>
      </c>
      <c r="F20" s="54" t="s">
        <v>65</v>
      </c>
      <c r="G20" s="55">
        <v>1477.39</v>
      </c>
      <c r="H20" s="54" t="s">
        <v>72</v>
      </c>
      <c r="I20" s="56">
        <v>6.0682870370370372E-4</v>
      </c>
      <c r="J20" s="56">
        <v>2.0984953703703704E-3</v>
      </c>
      <c r="K20" s="56" t="s">
        <v>137</v>
      </c>
      <c r="L20" s="56" t="s">
        <v>137</v>
      </c>
      <c r="M20" s="56">
        <v>9.9120370370370378E-4</v>
      </c>
      <c r="N20" s="56" t="s">
        <v>137</v>
      </c>
      <c r="O20" s="97" t="s">
        <v>107</v>
      </c>
      <c r="Q20" s="62" t="s">
        <v>70</v>
      </c>
      <c r="R20" s="62" t="s">
        <v>71</v>
      </c>
      <c r="S20" s="54" t="s">
        <v>143</v>
      </c>
      <c r="T20" s="54" t="s">
        <v>176</v>
      </c>
      <c r="U20" s="54" t="s">
        <v>124</v>
      </c>
      <c r="V20" s="54" t="s">
        <v>136</v>
      </c>
      <c r="W20" s="55">
        <v>1965.19</v>
      </c>
      <c r="X20" s="56" t="s">
        <v>72</v>
      </c>
      <c r="Y20" s="56">
        <v>5.3321759259259262E-4</v>
      </c>
      <c r="Z20" s="56">
        <v>2.084027777777778E-3</v>
      </c>
      <c r="AA20" s="56">
        <v>9.956018518518519E-4</v>
      </c>
      <c r="AB20" s="56" t="s">
        <v>137</v>
      </c>
      <c r="AC20" s="56" t="s">
        <v>137</v>
      </c>
      <c r="AD20" s="56">
        <v>2.3379629629629631E-3</v>
      </c>
      <c r="AE20" s="97" t="s">
        <v>107</v>
      </c>
    </row>
    <row r="21" spans="1:31" x14ac:dyDescent="0.3">
      <c r="A21" s="57" t="s">
        <v>295</v>
      </c>
      <c r="B21" s="57" t="s">
        <v>73</v>
      </c>
      <c r="C21" s="54" t="s">
        <v>134</v>
      </c>
      <c r="D21" s="54" t="s">
        <v>151</v>
      </c>
      <c r="E21" s="54" t="s">
        <v>123</v>
      </c>
      <c r="F21" s="54" t="s">
        <v>65</v>
      </c>
      <c r="G21" s="55">
        <v>1459.39</v>
      </c>
      <c r="H21" s="54" t="s">
        <v>72</v>
      </c>
      <c r="I21" s="56">
        <v>6.3807870370370375E-4</v>
      </c>
      <c r="J21" s="56">
        <v>2.7839120370370374E-3</v>
      </c>
      <c r="K21" s="56">
        <v>9.8310185185185176E-4</v>
      </c>
      <c r="L21" s="56" t="s">
        <v>137</v>
      </c>
      <c r="M21" s="56">
        <v>1.0467592592592592E-3</v>
      </c>
      <c r="N21" s="56" t="s">
        <v>137</v>
      </c>
      <c r="O21" s="97" t="s">
        <v>107</v>
      </c>
      <c r="Q21" s="62" t="s">
        <v>177</v>
      </c>
      <c r="R21" s="62" t="s">
        <v>178</v>
      </c>
      <c r="S21" s="54" t="s">
        <v>140</v>
      </c>
      <c r="T21" s="54" t="s">
        <v>179</v>
      </c>
      <c r="U21" s="54" t="s">
        <v>124</v>
      </c>
      <c r="V21" s="54" t="s">
        <v>136</v>
      </c>
      <c r="W21" s="55">
        <v>1936.7</v>
      </c>
      <c r="X21" s="56" t="s">
        <v>72</v>
      </c>
      <c r="Y21" s="56">
        <v>5.9456018518518517E-4</v>
      </c>
      <c r="Z21" s="56">
        <v>2.2215277777777776E-3</v>
      </c>
      <c r="AA21" s="56">
        <v>9.3287037037037036E-4</v>
      </c>
      <c r="AB21" s="56" t="s">
        <v>137</v>
      </c>
      <c r="AC21" s="56" t="s">
        <v>137</v>
      </c>
      <c r="AD21" s="56">
        <v>2.2899305555555555E-3</v>
      </c>
      <c r="AE21" s="97" t="s">
        <v>107</v>
      </c>
    </row>
    <row r="22" spans="1:31" x14ac:dyDescent="0.3">
      <c r="A22" s="57" t="s">
        <v>300</v>
      </c>
      <c r="B22" s="57" t="s">
        <v>301</v>
      </c>
      <c r="C22" s="54" t="s">
        <v>302</v>
      </c>
      <c r="D22" s="54" t="s">
        <v>157</v>
      </c>
      <c r="E22" s="54" t="s">
        <v>123</v>
      </c>
      <c r="F22" s="54" t="s">
        <v>65</v>
      </c>
      <c r="G22" s="55">
        <v>1452.46</v>
      </c>
      <c r="H22" s="54" t="s">
        <v>72</v>
      </c>
      <c r="I22" s="56">
        <v>6.3171296296296294E-4</v>
      </c>
      <c r="J22" s="56">
        <v>2.4811342592592593E-3</v>
      </c>
      <c r="K22" s="56">
        <v>1.0443287037037038E-3</v>
      </c>
      <c r="L22" s="56" t="s">
        <v>137</v>
      </c>
      <c r="M22" s="56">
        <v>1.0217592592592594E-3</v>
      </c>
      <c r="N22" s="56" t="s">
        <v>137</v>
      </c>
      <c r="O22" s="97" t="s">
        <v>107</v>
      </c>
      <c r="Q22" s="69" t="s">
        <v>180</v>
      </c>
      <c r="R22" s="69" t="s">
        <v>86</v>
      </c>
      <c r="S22" s="69" t="s">
        <v>181</v>
      </c>
      <c r="T22" s="69" t="s">
        <v>157</v>
      </c>
      <c r="U22" s="69" t="s">
        <v>124</v>
      </c>
      <c r="V22" s="69" t="s">
        <v>136</v>
      </c>
      <c r="W22" s="69">
        <v>1848.1</v>
      </c>
      <c r="X22" s="75" t="s">
        <v>72</v>
      </c>
      <c r="Y22" s="56">
        <v>5.8622685185185177E-4</v>
      </c>
      <c r="Z22" s="56"/>
      <c r="AA22" s="56">
        <v>9.1712962962962961E-4</v>
      </c>
      <c r="AB22" s="56" t="s">
        <v>137</v>
      </c>
      <c r="AC22" s="56">
        <v>8.9016203703703707E-4</v>
      </c>
      <c r="AD22" s="56" t="s">
        <v>137</v>
      </c>
      <c r="AE22" s="97" t="s">
        <v>107</v>
      </c>
    </row>
    <row r="23" spans="1:31" x14ac:dyDescent="0.3">
      <c r="A23" s="57"/>
      <c r="B23" s="57"/>
      <c r="C23" s="54"/>
      <c r="D23" s="54"/>
      <c r="E23" s="54"/>
      <c r="F23" s="54"/>
      <c r="G23" s="55"/>
      <c r="H23" s="56"/>
      <c r="I23" s="56"/>
      <c r="J23" s="56"/>
      <c r="K23" s="56"/>
      <c r="L23" s="56"/>
      <c r="M23" s="56"/>
      <c r="N23" s="56"/>
      <c r="O23" s="64"/>
      <c r="Q23" s="57" t="s">
        <v>182</v>
      </c>
      <c r="R23" s="57" t="s">
        <v>183</v>
      </c>
      <c r="S23" s="54" t="s">
        <v>134</v>
      </c>
      <c r="T23" s="54" t="s">
        <v>176</v>
      </c>
      <c r="U23" s="54" t="s">
        <v>123</v>
      </c>
      <c r="V23" s="54" t="s">
        <v>136</v>
      </c>
      <c r="W23" s="55">
        <v>1794.13</v>
      </c>
      <c r="X23" s="56" t="s">
        <v>72</v>
      </c>
      <c r="Y23" s="56">
        <v>6.2511574074074075E-4</v>
      </c>
      <c r="Z23" s="56">
        <v>2.3967592592592595E-3</v>
      </c>
      <c r="AA23" s="56">
        <v>9.3842592592592589E-4</v>
      </c>
      <c r="AB23" s="56" t="s">
        <v>137</v>
      </c>
      <c r="AC23" s="56">
        <v>9.3842592592592589E-4</v>
      </c>
      <c r="AD23" s="56" t="s">
        <v>137</v>
      </c>
      <c r="AE23" s="97" t="s">
        <v>107</v>
      </c>
    </row>
    <row r="24" spans="1:31" x14ac:dyDescent="0.3">
      <c r="A24" s="62"/>
      <c r="B24" s="62"/>
      <c r="C24" s="54"/>
      <c r="D24" s="54"/>
      <c r="E24" s="54"/>
      <c r="F24" s="54"/>
      <c r="G24" s="55"/>
      <c r="H24" s="54"/>
      <c r="I24" s="56"/>
      <c r="J24" s="56"/>
      <c r="K24" s="56"/>
      <c r="L24" s="56"/>
      <c r="M24" s="56"/>
      <c r="N24" s="56"/>
      <c r="O24" s="64"/>
      <c r="Q24" s="57" t="s">
        <v>85</v>
      </c>
      <c r="R24" s="57" t="s">
        <v>89</v>
      </c>
      <c r="S24" s="54" t="s">
        <v>163</v>
      </c>
      <c r="T24" s="54" t="s">
        <v>184</v>
      </c>
      <c r="U24" s="54" t="s">
        <v>146</v>
      </c>
      <c r="V24" s="54" t="s">
        <v>136</v>
      </c>
      <c r="W24" s="55">
        <v>1543.19</v>
      </c>
      <c r="X24" s="56" t="s">
        <v>72</v>
      </c>
      <c r="Y24" s="56">
        <v>6.3182870370370378E-4</v>
      </c>
      <c r="Z24" s="56">
        <v>2.3585648148148146E-3</v>
      </c>
      <c r="AA24" s="56">
        <v>1.032986111111111E-3</v>
      </c>
      <c r="AB24" s="56" t="s">
        <v>137</v>
      </c>
      <c r="AC24" s="56">
        <v>1.0152777777777777E-3</v>
      </c>
      <c r="AD24" s="56" t="s">
        <v>137</v>
      </c>
      <c r="AE24" s="97" t="s">
        <v>107</v>
      </c>
    </row>
    <row r="25" spans="1:31" x14ac:dyDescent="0.3">
      <c r="A25" s="57"/>
      <c r="B25" s="57"/>
      <c r="C25" s="54"/>
      <c r="D25" s="54"/>
      <c r="E25" s="54"/>
      <c r="F25" s="54"/>
      <c r="G25" s="55"/>
      <c r="H25" s="54"/>
      <c r="I25" s="56"/>
      <c r="J25" s="56"/>
      <c r="K25" s="56"/>
      <c r="L25" s="56"/>
      <c r="M25" s="56"/>
      <c r="N25" s="56"/>
      <c r="O25" s="64"/>
      <c r="Q25" s="57" t="s">
        <v>185</v>
      </c>
      <c r="R25" s="57" t="s">
        <v>186</v>
      </c>
      <c r="S25" s="54" t="s">
        <v>143</v>
      </c>
      <c r="T25" s="54" t="s">
        <v>187</v>
      </c>
      <c r="U25" s="54" t="s">
        <v>123</v>
      </c>
      <c r="V25" s="54" t="s">
        <v>136</v>
      </c>
      <c r="W25" s="55">
        <v>1498.53</v>
      </c>
      <c r="X25" s="56" t="s">
        <v>72</v>
      </c>
      <c r="Y25" s="56">
        <v>6.3726851851851857E-4</v>
      </c>
      <c r="Z25" s="56">
        <v>2.3959490740740742E-3</v>
      </c>
      <c r="AA25" s="56">
        <v>1.1579861111111112E-3</v>
      </c>
      <c r="AB25" s="56" t="s">
        <v>137</v>
      </c>
      <c r="AC25" s="56">
        <v>1.1574074074074073E-3</v>
      </c>
      <c r="AD25" s="56" t="s">
        <v>137</v>
      </c>
      <c r="AE25" s="97" t="s">
        <v>107</v>
      </c>
    </row>
    <row r="26" spans="1:31" x14ac:dyDescent="0.3">
      <c r="A26" s="57"/>
      <c r="B26" s="57"/>
      <c r="C26" s="54"/>
      <c r="D26" s="54"/>
      <c r="E26" s="54"/>
      <c r="F26" s="54"/>
      <c r="G26" s="55"/>
      <c r="H26" s="54"/>
      <c r="I26" s="56"/>
      <c r="J26" s="56"/>
      <c r="K26" s="56"/>
      <c r="L26" s="56"/>
      <c r="M26" s="56"/>
      <c r="N26" s="56"/>
      <c r="O26" s="64"/>
      <c r="Q26" s="57" t="s">
        <v>188</v>
      </c>
      <c r="R26" s="57" t="s">
        <v>86</v>
      </c>
      <c r="S26" s="54" t="s">
        <v>134</v>
      </c>
      <c r="T26" s="54" t="s">
        <v>151</v>
      </c>
      <c r="U26" s="54" t="s">
        <v>123</v>
      </c>
      <c r="V26" s="54" t="s">
        <v>136</v>
      </c>
      <c r="W26" s="55">
        <v>1284.06</v>
      </c>
      <c r="X26" s="56" t="s">
        <v>72</v>
      </c>
      <c r="Y26" s="56">
        <v>7.6134259259259265E-4</v>
      </c>
      <c r="Z26" s="56">
        <v>2.8729166666666673E-3</v>
      </c>
      <c r="AA26" s="56">
        <v>6.9443287037037034E-3</v>
      </c>
      <c r="AB26" s="56" t="s">
        <v>137</v>
      </c>
      <c r="AC26" s="56">
        <v>1.1060185185185185E-3</v>
      </c>
      <c r="AD26" s="56" t="s">
        <v>137</v>
      </c>
      <c r="AE26" s="97" t="s">
        <v>107</v>
      </c>
    </row>
    <row r="27" spans="1:31" x14ac:dyDescent="0.3">
      <c r="A27" s="57"/>
      <c r="B27" s="57"/>
      <c r="C27" s="54"/>
      <c r="D27" s="54"/>
      <c r="E27" s="54"/>
      <c r="F27" s="54"/>
      <c r="G27" s="55"/>
      <c r="H27" s="54"/>
      <c r="I27" s="56"/>
      <c r="J27" s="56"/>
      <c r="K27" s="56"/>
      <c r="L27" s="56"/>
      <c r="M27" s="56"/>
      <c r="N27" s="56"/>
      <c r="O27" s="64"/>
      <c r="Q27" s="62" t="s">
        <v>190</v>
      </c>
      <c r="R27" s="62" t="s">
        <v>191</v>
      </c>
      <c r="S27" s="54" t="s">
        <v>134</v>
      </c>
      <c r="T27" s="54" t="s">
        <v>149</v>
      </c>
      <c r="U27" s="54" t="s">
        <v>123</v>
      </c>
      <c r="V27" s="54" t="s">
        <v>136</v>
      </c>
      <c r="W27" s="55">
        <v>1275.56</v>
      </c>
      <c r="X27" s="56" t="s">
        <v>72</v>
      </c>
      <c r="Y27" s="56">
        <v>7.5520833333333332E-4</v>
      </c>
      <c r="Z27" s="56">
        <v>2.6843749999999997E-3</v>
      </c>
      <c r="AA27" s="56" t="s">
        <v>137</v>
      </c>
      <c r="AB27" s="56">
        <v>1.3946759259259259E-3</v>
      </c>
      <c r="AC27" s="56">
        <v>1.2721064814814815E-3</v>
      </c>
      <c r="AD27" s="56" t="s">
        <v>137</v>
      </c>
      <c r="AE27" s="97" t="s">
        <v>107</v>
      </c>
    </row>
    <row r="28" spans="1:31" x14ac:dyDescent="0.3">
      <c r="A28" s="57"/>
      <c r="B28" s="57"/>
      <c r="C28" s="54"/>
      <c r="D28" s="54"/>
      <c r="E28" s="54"/>
      <c r="F28" s="54"/>
      <c r="G28" s="55"/>
      <c r="H28" s="54"/>
      <c r="I28" s="56"/>
      <c r="J28" s="56"/>
      <c r="K28" s="56"/>
      <c r="L28" s="56"/>
      <c r="M28" s="56"/>
      <c r="N28" s="56"/>
      <c r="O28" s="64"/>
      <c r="Q28" s="57" t="s">
        <v>192</v>
      </c>
      <c r="R28" s="57" t="s">
        <v>193</v>
      </c>
      <c r="S28" s="54" t="s">
        <v>134</v>
      </c>
      <c r="T28" s="54" t="s">
        <v>194</v>
      </c>
      <c r="U28" s="54" t="s">
        <v>123</v>
      </c>
      <c r="V28" s="54" t="s">
        <v>136</v>
      </c>
      <c r="W28" s="55">
        <v>1259.67</v>
      </c>
      <c r="X28" s="56" t="s">
        <v>72</v>
      </c>
      <c r="Y28" s="56">
        <v>6.8148148148148159E-4</v>
      </c>
      <c r="Z28" s="56">
        <v>3.0533564814814815E-3</v>
      </c>
      <c r="AA28" s="56" t="s">
        <v>137</v>
      </c>
      <c r="AB28" s="56" t="s">
        <v>137</v>
      </c>
      <c r="AC28" s="56">
        <v>1.3658564814814816E-3</v>
      </c>
      <c r="AD28" s="56" t="s">
        <v>137</v>
      </c>
      <c r="AE28" s="97" t="s">
        <v>107</v>
      </c>
    </row>
    <row r="29" spans="1:31" x14ac:dyDescent="0.3">
      <c r="A29" s="57"/>
      <c r="B29" s="57"/>
      <c r="C29" s="54"/>
      <c r="D29" s="54"/>
      <c r="E29" s="54"/>
      <c r="F29" s="54"/>
      <c r="G29" s="55"/>
      <c r="H29" s="54"/>
      <c r="I29" s="56"/>
      <c r="J29" s="56"/>
      <c r="K29" s="56"/>
      <c r="L29" s="56"/>
      <c r="M29" s="56"/>
      <c r="N29" s="56"/>
      <c r="O29" s="64"/>
      <c r="Q29" s="57" t="s">
        <v>195</v>
      </c>
      <c r="R29" s="57" t="s">
        <v>196</v>
      </c>
      <c r="S29" s="54" t="s">
        <v>134</v>
      </c>
      <c r="T29" s="54" t="s">
        <v>197</v>
      </c>
      <c r="U29" s="54" t="s">
        <v>123</v>
      </c>
      <c r="V29" s="54" t="s">
        <v>136</v>
      </c>
      <c r="W29" s="55">
        <v>334.23</v>
      </c>
      <c r="X29" s="56" t="s">
        <v>72</v>
      </c>
      <c r="Y29" s="56" t="s">
        <v>137</v>
      </c>
      <c r="Z29" s="56" t="s">
        <v>137</v>
      </c>
      <c r="AA29" s="56">
        <v>1.7672453703703702E-3</v>
      </c>
      <c r="AB29" s="56" t="s">
        <v>137</v>
      </c>
      <c r="AC29" s="56" t="s">
        <v>137</v>
      </c>
      <c r="AD29" s="56" t="s">
        <v>137</v>
      </c>
      <c r="AE29" s="97" t="s">
        <v>107</v>
      </c>
    </row>
    <row r="30" spans="1:31" x14ac:dyDescent="0.3">
      <c r="A30" s="57"/>
      <c r="B30" s="57"/>
      <c r="C30" s="54"/>
      <c r="D30" s="54"/>
      <c r="E30" s="54"/>
      <c r="F30" s="54"/>
      <c r="G30" s="55"/>
      <c r="H30" s="54"/>
      <c r="I30" s="56"/>
      <c r="J30" s="56"/>
      <c r="K30" s="56"/>
      <c r="L30" s="56"/>
      <c r="M30" s="56"/>
      <c r="N30" s="56"/>
      <c r="O30" s="64"/>
      <c r="Q30" s="62"/>
      <c r="R30" s="62"/>
      <c r="S30" s="54"/>
      <c r="T30" s="54"/>
      <c r="U30" s="54"/>
      <c r="V30" s="54"/>
      <c r="W30" s="55"/>
      <c r="X30" s="54"/>
      <c r="Y30" s="56"/>
      <c r="Z30" s="56"/>
      <c r="AA30" s="56"/>
      <c r="AB30" s="56"/>
      <c r="AC30" s="56"/>
      <c r="AD30" s="56"/>
      <c r="AE30" s="68"/>
    </row>
    <row r="31" spans="1:31" x14ac:dyDescent="0.3">
      <c r="A31" s="63"/>
      <c r="B31" s="63"/>
      <c r="C31" s="54"/>
      <c r="D31" s="59"/>
      <c r="E31" s="59"/>
      <c r="F31" s="59"/>
      <c r="G31" s="60"/>
      <c r="H31" s="56"/>
      <c r="I31" s="56"/>
      <c r="J31" s="56"/>
      <c r="K31" s="56"/>
      <c r="L31" s="56"/>
      <c r="M31" s="56"/>
      <c r="N31" s="56"/>
      <c r="O31" s="64"/>
      <c r="Q31" s="57"/>
      <c r="R31" s="57"/>
      <c r="S31" s="54"/>
      <c r="T31" s="54"/>
      <c r="U31" s="54"/>
      <c r="V31" s="54"/>
      <c r="W31" s="55"/>
      <c r="X31" s="54"/>
      <c r="Y31" s="56"/>
      <c r="Z31" s="56"/>
      <c r="AA31" s="56"/>
      <c r="AB31" s="56"/>
      <c r="AC31" s="56"/>
      <c r="AD31" s="56"/>
      <c r="AE31" s="68"/>
    </row>
    <row r="32" spans="1:31" x14ac:dyDescent="0.3">
      <c r="A32" s="63"/>
      <c r="B32" s="63"/>
      <c r="C32" s="54"/>
      <c r="D32" s="59"/>
      <c r="E32" s="59"/>
      <c r="F32" s="59"/>
      <c r="G32" s="60"/>
      <c r="H32" s="56"/>
      <c r="I32" s="56"/>
      <c r="J32" s="56"/>
      <c r="K32" s="56"/>
      <c r="L32" s="56"/>
      <c r="M32" s="56"/>
      <c r="N32" s="56"/>
      <c r="O32" s="64"/>
      <c r="Q32" s="57"/>
      <c r="R32" s="57"/>
      <c r="S32" s="54"/>
      <c r="T32" s="54"/>
      <c r="U32" s="54"/>
      <c r="V32" s="54"/>
      <c r="W32" s="55"/>
      <c r="X32" s="54"/>
      <c r="Y32" s="56"/>
      <c r="Z32" s="56"/>
      <c r="AA32" s="56"/>
      <c r="AB32" s="56"/>
      <c r="AC32" s="56"/>
      <c r="AD32" s="56"/>
      <c r="AE32" s="68"/>
    </row>
    <row r="33" spans="1:31" x14ac:dyDescent="0.3">
      <c r="A33" s="63"/>
      <c r="B33" s="63"/>
      <c r="C33" s="54"/>
      <c r="D33" s="59"/>
      <c r="E33" s="59"/>
      <c r="F33" s="59"/>
      <c r="G33" s="60"/>
      <c r="H33" s="54"/>
      <c r="I33" s="56"/>
      <c r="J33" s="56"/>
      <c r="K33" s="56"/>
      <c r="L33" s="56"/>
      <c r="M33" s="56"/>
      <c r="N33" s="56"/>
      <c r="O33" s="64"/>
      <c r="Q33" s="57"/>
      <c r="R33" s="57"/>
      <c r="S33" s="54"/>
      <c r="T33" s="54"/>
      <c r="U33" s="54"/>
      <c r="V33" s="54"/>
      <c r="W33" s="55"/>
      <c r="X33" s="54"/>
      <c r="Y33" s="56"/>
      <c r="Z33" s="56"/>
      <c r="AA33" s="56"/>
      <c r="AB33" s="56"/>
      <c r="AC33" s="56"/>
      <c r="AD33" s="56"/>
      <c r="AE33" s="68"/>
    </row>
    <row r="34" spans="1:31" x14ac:dyDescent="0.3">
      <c r="A34" s="63"/>
      <c r="B34" s="63"/>
      <c r="C34" s="54"/>
      <c r="D34" s="59"/>
      <c r="E34" s="59"/>
      <c r="F34" s="59"/>
      <c r="G34" s="60"/>
      <c r="H34" s="54"/>
      <c r="I34" s="56"/>
      <c r="J34" s="56"/>
      <c r="K34" s="56"/>
      <c r="L34" s="56"/>
      <c r="M34" s="56"/>
      <c r="N34" s="56"/>
      <c r="O34" s="64"/>
      <c r="Q34" s="62"/>
      <c r="R34" s="62"/>
      <c r="S34" s="54"/>
      <c r="T34" s="54"/>
      <c r="U34" s="54"/>
      <c r="V34" s="54"/>
      <c r="W34" s="55"/>
      <c r="X34" s="56"/>
      <c r="Y34" s="56"/>
      <c r="Z34" s="56"/>
      <c r="AA34" s="56"/>
      <c r="AB34" s="56"/>
      <c r="AC34" s="56"/>
      <c r="AD34" s="56"/>
      <c r="AE34" s="68"/>
    </row>
    <row r="35" spans="1:31" x14ac:dyDescent="0.3">
      <c r="A35" s="63"/>
      <c r="B35" s="63"/>
      <c r="C35" s="54"/>
      <c r="D35" s="59"/>
      <c r="E35" s="59"/>
      <c r="F35" s="59"/>
      <c r="G35" s="60"/>
      <c r="H35" s="56"/>
      <c r="I35" s="56"/>
      <c r="J35" s="56"/>
      <c r="K35" s="56"/>
      <c r="L35" s="56"/>
      <c r="M35" s="56"/>
      <c r="N35" s="56"/>
      <c r="O35" s="64"/>
      <c r="Q35" s="57"/>
      <c r="R35" s="57"/>
      <c r="S35" s="54"/>
      <c r="T35" s="54"/>
      <c r="U35" s="54"/>
      <c r="V35" s="54"/>
      <c r="W35" s="55"/>
      <c r="X35" s="54"/>
      <c r="Y35" s="56"/>
      <c r="Z35" s="56"/>
      <c r="AA35" s="56"/>
      <c r="AB35" s="56"/>
      <c r="AC35" s="56"/>
      <c r="AD35" s="56"/>
    </row>
    <row r="36" spans="1:31" x14ac:dyDescent="0.3">
      <c r="A36" s="63"/>
      <c r="B36" s="63"/>
      <c r="C36" s="54"/>
      <c r="D36" s="59"/>
      <c r="E36" s="59"/>
      <c r="F36" s="59"/>
      <c r="G36" s="60"/>
      <c r="H36" s="54"/>
      <c r="I36" s="56"/>
      <c r="J36" s="56"/>
      <c r="K36" s="56"/>
      <c r="L36" s="56"/>
      <c r="M36" s="56"/>
      <c r="N36" s="56"/>
      <c r="O36" s="64"/>
      <c r="Q36" s="57"/>
      <c r="R36" s="57"/>
      <c r="S36" s="54"/>
      <c r="T36" s="54"/>
      <c r="U36" s="54"/>
      <c r="V36" s="54"/>
      <c r="W36" s="55"/>
      <c r="X36" s="54"/>
      <c r="Y36" s="56"/>
      <c r="Z36" s="56"/>
      <c r="AA36" s="56"/>
      <c r="AB36" s="56"/>
      <c r="AC36" s="56"/>
      <c r="AD36" s="56"/>
    </row>
    <row r="37" spans="1:31" x14ac:dyDescent="0.3">
      <c r="A37" s="63"/>
      <c r="B37" s="63"/>
      <c r="C37" s="54"/>
      <c r="D37" s="59"/>
      <c r="E37" s="59"/>
      <c r="F37" s="59"/>
      <c r="G37" s="60"/>
      <c r="H37" s="54"/>
      <c r="I37" s="56"/>
      <c r="J37" s="56"/>
      <c r="K37" s="56"/>
      <c r="L37" s="56"/>
      <c r="M37" s="56"/>
      <c r="N37" s="56"/>
      <c r="Q37" s="57"/>
      <c r="R37" s="57"/>
      <c r="S37" s="54"/>
      <c r="T37" s="54"/>
      <c r="U37" s="54"/>
      <c r="V37" s="54"/>
      <c r="W37" s="55"/>
      <c r="X37" s="54"/>
      <c r="Y37" s="56"/>
      <c r="Z37" s="56"/>
      <c r="AA37" s="56"/>
      <c r="AB37" s="56"/>
      <c r="AC37" s="56"/>
      <c r="AD37" s="56"/>
    </row>
    <row r="38" spans="1:31" x14ac:dyDescent="0.3">
      <c r="A38" s="58"/>
      <c r="B38" s="58"/>
      <c r="C38" s="54"/>
      <c r="D38" s="59"/>
      <c r="E38" s="59"/>
      <c r="F38" s="59"/>
      <c r="G38" s="60"/>
      <c r="H38" s="54"/>
      <c r="I38" s="56"/>
      <c r="J38" s="56"/>
      <c r="K38" s="56"/>
      <c r="L38" s="56"/>
      <c r="M38" s="56"/>
      <c r="N38" s="56"/>
      <c r="Q38" s="63"/>
      <c r="R38" s="63"/>
      <c r="S38" s="54"/>
      <c r="T38" s="61"/>
      <c r="U38" s="54"/>
      <c r="V38" s="54"/>
      <c r="W38" s="55"/>
      <c r="X38" s="54"/>
      <c r="Y38" s="56"/>
      <c r="Z38" s="56"/>
      <c r="AA38" s="56"/>
      <c r="AB38" s="56"/>
      <c r="AC38" s="56"/>
      <c r="AD38" s="56"/>
    </row>
    <row r="39" spans="1:31" x14ac:dyDescent="0.3">
      <c r="A39" s="63"/>
      <c r="B39" s="63"/>
      <c r="C39" s="54"/>
      <c r="D39" s="59"/>
      <c r="E39" s="59"/>
      <c r="F39" s="59"/>
      <c r="G39" s="60"/>
      <c r="H39" s="54"/>
      <c r="I39" s="56"/>
      <c r="J39" s="56"/>
      <c r="K39" s="56"/>
      <c r="L39" s="56"/>
      <c r="M39" s="56"/>
      <c r="N39" s="56"/>
      <c r="Q39" s="63"/>
      <c r="R39" s="63"/>
      <c r="S39" s="54"/>
      <c r="T39" s="61"/>
      <c r="U39" s="54"/>
      <c r="V39" s="54"/>
      <c r="W39" s="55"/>
      <c r="X39" s="54"/>
      <c r="Y39" s="56"/>
      <c r="Z39" s="56"/>
      <c r="AA39" s="56"/>
      <c r="AB39" s="56"/>
      <c r="AC39" s="56"/>
      <c r="AD39" s="56"/>
    </row>
    <row r="40" spans="1:31" x14ac:dyDescent="0.3">
      <c r="A40" s="63"/>
      <c r="B40" s="63"/>
      <c r="C40" s="61"/>
      <c r="D40" s="54"/>
      <c r="E40" s="59"/>
      <c r="F40" s="54"/>
      <c r="G40" s="55"/>
      <c r="H40" s="54"/>
      <c r="I40" s="56"/>
      <c r="J40" s="56"/>
      <c r="K40" s="56"/>
      <c r="L40" s="56"/>
      <c r="M40" s="56"/>
      <c r="N40" s="56"/>
      <c r="Q40" s="63"/>
      <c r="R40" s="63"/>
      <c r="S40" s="54"/>
      <c r="T40" s="61"/>
      <c r="U40" s="54"/>
      <c r="V40" s="54"/>
      <c r="W40" s="55"/>
      <c r="X40" s="56"/>
      <c r="Y40" s="56"/>
      <c r="Z40" s="56"/>
      <c r="AA40" s="56"/>
      <c r="AB40" s="56"/>
      <c r="AC40" s="56"/>
      <c r="AD40" s="56"/>
    </row>
    <row r="41" spans="1:31" x14ac:dyDescent="0.3">
      <c r="A41" s="63"/>
      <c r="B41" s="63"/>
      <c r="C41" s="61"/>
      <c r="D41" s="54"/>
      <c r="E41" s="59"/>
      <c r="F41" s="54"/>
      <c r="G41" s="55"/>
      <c r="H41" s="56"/>
      <c r="I41" s="56"/>
      <c r="J41" s="56"/>
      <c r="K41" s="56"/>
      <c r="L41" s="56"/>
      <c r="M41" s="56"/>
      <c r="N41" s="56"/>
      <c r="Q41" s="63"/>
      <c r="R41" s="63"/>
      <c r="S41" s="54"/>
      <c r="T41" s="61"/>
      <c r="U41" s="54"/>
      <c r="V41" s="54"/>
      <c r="W41" s="55"/>
      <c r="X41" s="54"/>
      <c r="Y41" s="56"/>
      <c r="Z41" s="56"/>
      <c r="AA41" s="56"/>
      <c r="AB41" s="56"/>
      <c r="AC41" s="56"/>
      <c r="AD41" s="56"/>
    </row>
    <row r="42" spans="1:31" x14ac:dyDescent="0.3">
      <c r="A42" s="63"/>
      <c r="B42" s="63"/>
      <c r="C42" s="61"/>
      <c r="D42" s="54"/>
      <c r="E42" s="59"/>
      <c r="F42" s="54"/>
      <c r="G42" s="55"/>
      <c r="H42" s="56"/>
      <c r="I42" s="56"/>
      <c r="J42" s="56"/>
      <c r="K42" s="56"/>
      <c r="L42" s="56"/>
      <c r="M42" s="56"/>
      <c r="N42" s="56"/>
      <c r="Q42" s="63"/>
      <c r="R42" s="63"/>
      <c r="S42" s="54"/>
      <c r="T42" s="61"/>
      <c r="U42" s="54"/>
      <c r="V42" s="54"/>
      <c r="W42" s="55"/>
      <c r="X42" s="54"/>
      <c r="Y42" s="56"/>
      <c r="Z42" s="56"/>
      <c r="AA42" s="56"/>
      <c r="AB42" s="56"/>
      <c r="AC42" s="56"/>
      <c r="AD42" s="56"/>
    </row>
    <row r="43" spans="1:31" x14ac:dyDescent="0.3">
      <c r="A43" s="63"/>
      <c r="B43" s="63"/>
      <c r="C43" s="61"/>
      <c r="D43" s="54"/>
      <c r="E43" s="59"/>
      <c r="F43" s="54"/>
      <c r="G43" s="55"/>
      <c r="H43" s="54"/>
      <c r="I43" s="56"/>
      <c r="J43" s="56"/>
      <c r="K43" s="56"/>
      <c r="L43" s="56"/>
      <c r="M43" s="56"/>
      <c r="N43" s="56"/>
      <c r="Q43" s="58"/>
      <c r="R43" s="58"/>
      <c r="S43" s="54"/>
      <c r="T43" s="61"/>
      <c r="U43" s="54"/>
      <c r="V43" s="54"/>
      <c r="W43" s="55"/>
      <c r="X43" s="54"/>
      <c r="Y43" s="56"/>
      <c r="Z43" s="56"/>
      <c r="AA43" s="56"/>
      <c r="AB43" s="56"/>
      <c r="AC43" s="56"/>
      <c r="AD43" s="56"/>
    </row>
    <row r="44" spans="1:31" x14ac:dyDescent="0.3">
      <c r="A44" s="58"/>
      <c r="B44" s="58"/>
      <c r="C44" s="61"/>
      <c r="D44" s="54"/>
      <c r="E44" s="59"/>
      <c r="F44" s="54"/>
      <c r="G44" s="55"/>
      <c r="H44" s="54"/>
      <c r="I44" s="56"/>
      <c r="J44" s="56"/>
      <c r="K44" s="56"/>
      <c r="L44" s="56"/>
      <c r="M44" s="56"/>
      <c r="N44" s="56"/>
      <c r="Q44" s="63"/>
      <c r="R44" s="63"/>
      <c r="S44" s="54"/>
      <c r="T44" s="61"/>
      <c r="U44" s="54"/>
      <c r="V44" s="54"/>
      <c r="W44" s="55"/>
      <c r="X44" s="54"/>
      <c r="Y44" s="56"/>
      <c r="Z44" s="56"/>
      <c r="AA44" s="56"/>
      <c r="AB44" s="56"/>
      <c r="AC44" s="56"/>
      <c r="AD44" s="56"/>
    </row>
    <row r="45" spans="1:31" x14ac:dyDescent="0.3">
      <c r="A45" s="63"/>
      <c r="B45" s="63"/>
      <c r="C45" s="61"/>
      <c r="D45" s="54"/>
      <c r="E45" s="59"/>
      <c r="F45" s="54"/>
      <c r="G45" s="55"/>
      <c r="H45" s="54"/>
      <c r="I45" s="56"/>
      <c r="J45" s="56"/>
      <c r="K45" s="56"/>
      <c r="L45" s="56"/>
      <c r="M45" s="56"/>
      <c r="N45" s="56"/>
      <c r="Q45" s="63"/>
      <c r="R45" s="63"/>
      <c r="S45" s="54"/>
      <c r="T45" s="61"/>
      <c r="U45" s="54"/>
      <c r="V45" s="54"/>
      <c r="W45" s="55"/>
      <c r="X45" s="54"/>
      <c r="Y45" s="56"/>
      <c r="Z45" s="56"/>
      <c r="AA45" s="56"/>
      <c r="AB45" s="56"/>
      <c r="AC45" s="56"/>
      <c r="AD45" s="56"/>
    </row>
    <row r="46" spans="1:31" x14ac:dyDescent="0.3">
      <c r="A46" s="58"/>
      <c r="B46" s="58"/>
      <c r="C46" s="61"/>
      <c r="D46" s="54"/>
      <c r="E46" s="59"/>
      <c r="F46" s="54"/>
      <c r="G46" s="55"/>
      <c r="H46" s="54"/>
      <c r="I46" s="56"/>
      <c r="J46" s="56"/>
      <c r="K46" s="56"/>
      <c r="L46" s="56"/>
      <c r="M46" s="56"/>
      <c r="N46" s="56"/>
      <c r="Q46" s="63"/>
      <c r="R46" s="63"/>
      <c r="S46" s="54"/>
      <c r="T46" s="61"/>
      <c r="U46" s="54"/>
      <c r="V46" s="54"/>
      <c r="W46" s="55"/>
      <c r="X46" s="54"/>
      <c r="Y46" s="56"/>
      <c r="Z46" s="56"/>
      <c r="AA46" s="56"/>
      <c r="AB46" s="56"/>
      <c r="AC46" s="56"/>
      <c r="AD46" s="56"/>
    </row>
    <row r="47" spans="1:31" x14ac:dyDescent="0.3">
      <c r="A47" s="66"/>
      <c r="B47" s="66"/>
      <c r="C47" s="54"/>
      <c r="D47" s="54"/>
      <c r="E47" s="54"/>
      <c r="F47" s="67"/>
      <c r="G47" s="55"/>
      <c r="H47" s="54"/>
      <c r="I47" s="56"/>
      <c r="J47" s="56"/>
      <c r="K47" s="56"/>
      <c r="L47" s="56"/>
      <c r="M47" s="56"/>
      <c r="N47" s="56"/>
      <c r="Q47" s="58"/>
      <c r="R47" s="58"/>
      <c r="S47" s="54"/>
      <c r="T47" s="61"/>
      <c r="U47" s="54"/>
      <c r="V47" s="54"/>
      <c r="W47" s="55"/>
      <c r="X47" s="54"/>
      <c r="Y47" s="56"/>
      <c r="Z47" s="56"/>
      <c r="AA47" s="56"/>
      <c r="AB47" s="56"/>
      <c r="AC47" s="56"/>
      <c r="AD47" s="56"/>
    </row>
    <row r="48" spans="1:31" x14ac:dyDescent="0.3">
      <c r="A48" s="62"/>
      <c r="B48" s="62"/>
      <c r="C48" s="54"/>
      <c r="D48" s="54"/>
      <c r="E48" s="54"/>
      <c r="F48" s="54"/>
      <c r="G48" s="55"/>
      <c r="H48" s="54"/>
      <c r="I48" s="56"/>
      <c r="J48" s="56"/>
      <c r="K48" s="56"/>
      <c r="L48" s="56"/>
      <c r="M48" s="56"/>
      <c r="N48" s="56"/>
      <c r="Q48" s="57"/>
      <c r="R48" s="57"/>
      <c r="S48" s="54"/>
      <c r="T48" s="54"/>
      <c r="U48" s="54"/>
      <c r="V48" s="54"/>
      <c r="W48" s="55"/>
      <c r="X48" s="54"/>
      <c r="Y48" s="56"/>
      <c r="Z48" s="56"/>
      <c r="AA48" s="56"/>
      <c r="AB48" s="56"/>
      <c r="AC48" s="56"/>
      <c r="AD48" s="56"/>
    </row>
    <row r="49" spans="1:30" x14ac:dyDescent="0.3">
      <c r="Q49" s="57"/>
      <c r="R49" s="57"/>
      <c r="S49" s="54"/>
      <c r="T49" s="54"/>
      <c r="U49" s="54"/>
      <c r="V49" s="54"/>
      <c r="W49" s="55"/>
      <c r="X49" s="54"/>
      <c r="Y49" s="56"/>
      <c r="Z49" s="56"/>
      <c r="AA49" s="56"/>
      <c r="AB49" s="56"/>
      <c r="AC49" s="56"/>
      <c r="AD49" s="56"/>
    </row>
    <row r="50" spans="1:30" x14ac:dyDescent="0.3">
      <c r="Q50" s="57"/>
      <c r="R50" s="57"/>
      <c r="S50" s="54"/>
      <c r="T50" s="54"/>
      <c r="U50" s="54"/>
      <c r="V50" s="54"/>
      <c r="W50" s="55"/>
      <c r="X50" s="56"/>
      <c r="Y50" s="56"/>
      <c r="Z50" s="56"/>
      <c r="AA50" s="56"/>
      <c r="AB50" s="56"/>
      <c r="AC50" s="56"/>
      <c r="AD50" s="56"/>
    </row>
    <row r="51" spans="1:30" x14ac:dyDescent="0.3">
      <c r="Q51" s="57"/>
      <c r="R51" s="57"/>
      <c r="S51" s="54"/>
      <c r="T51" s="54"/>
      <c r="U51" s="54"/>
      <c r="V51" s="54"/>
      <c r="W51" s="55"/>
      <c r="X51" s="54"/>
      <c r="Y51" s="56"/>
      <c r="Z51" s="56"/>
      <c r="AA51" s="56"/>
      <c r="AB51" s="56"/>
      <c r="AC51" s="56"/>
      <c r="AD51" s="56"/>
    </row>
    <row r="52" spans="1:30" x14ac:dyDescent="0.3">
      <c r="Q52" s="62"/>
      <c r="R52" s="62"/>
      <c r="S52" s="54"/>
      <c r="T52" s="54"/>
      <c r="U52" s="54"/>
      <c r="V52" s="54"/>
      <c r="W52" s="55"/>
      <c r="X52" s="54"/>
      <c r="Y52" s="56"/>
      <c r="Z52" s="56"/>
      <c r="AA52" s="56"/>
      <c r="AB52" s="56"/>
      <c r="AC52" s="56"/>
      <c r="AD52" s="56"/>
    </row>
    <row r="53" spans="1:30" x14ac:dyDescent="0.3">
      <c r="Q53" s="62"/>
      <c r="R53" s="62"/>
      <c r="S53" s="54"/>
      <c r="T53" s="54"/>
      <c r="U53" s="54"/>
      <c r="V53" s="54"/>
      <c r="W53" s="55"/>
      <c r="X53" s="56"/>
      <c r="Y53" s="56"/>
      <c r="Z53" s="56"/>
      <c r="AA53" s="56"/>
      <c r="AB53" s="56"/>
      <c r="AC53" s="56"/>
      <c r="AD53" s="56"/>
    </row>
    <row r="54" spans="1:30" x14ac:dyDescent="0.3">
      <c r="Q54" s="57"/>
      <c r="R54" s="57"/>
      <c r="S54" s="54"/>
      <c r="T54" s="54"/>
      <c r="U54" s="54"/>
      <c r="V54" s="54"/>
      <c r="W54" s="55"/>
      <c r="X54" s="54"/>
      <c r="Y54" s="56"/>
      <c r="Z54" s="56"/>
      <c r="AA54" s="56"/>
      <c r="AB54" s="56"/>
      <c r="AC54" s="56"/>
      <c r="AD54" s="56"/>
    </row>
    <row r="58" spans="1:30" x14ac:dyDescent="0.3">
      <c r="A58" s="39" t="s">
        <v>65</v>
      </c>
      <c r="M58" s="40"/>
      <c r="N58" s="40"/>
    </row>
    <row r="59" spans="1:30" x14ac:dyDescent="0.3">
      <c r="A59" s="40" t="s">
        <v>62</v>
      </c>
      <c r="B59" s="40"/>
      <c r="C59" s="40"/>
      <c r="D59" s="40"/>
      <c r="E59" s="40"/>
      <c r="H59" s="40"/>
      <c r="I59" s="40">
        <f>COUNTIF(I2:I33,"&gt;0")</f>
        <v>19</v>
      </c>
      <c r="J59" s="40">
        <f t="shared" ref="J59:N59" si="0">COUNTIF(J2:J33,"&gt;0")</f>
        <v>14</v>
      </c>
      <c r="K59" s="40">
        <f t="shared" si="0"/>
        <v>16</v>
      </c>
      <c r="L59" s="40">
        <f t="shared" si="0"/>
        <v>8</v>
      </c>
      <c r="M59" s="40">
        <f t="shared" si="0"/>
        <v>14</v>
      </c>
      <c r="N59" s="40">
        <f t="shared" si="0"/>
        <v>11</v>
      </c>
      <c r="Q59" s="40" t="s">
        <v>62</v>
      </c>
      <c r="R59" s="40"/>
      <c r="S59" s="40"/>
      <c r="T59" s="40"/>
      <c r="U59" s="40"/>
      <c r="X59" s="40"/>
      <c r="Y59" s="40">
        <f>COUNTIF(Y2:Y31,"&gt;0")</f>
        <v>25</v>
      </c>
      <c r="Z59" s="40">
        <f t="shared" ref="Z59:AD59" si="1">COUNTIF(Z2:Z31,"&gt;0")</f>
        <v>22</v>
      </c>
      <c r="AA59" s="40">
        <f t="shared" si="1"/>
        <v>23</v>
      </c>
      <c r="AB59" s="40">
        <f t="shared" si="1"/>
        <v>7</v>
      </c>
      <c r="AC59" s="40">
        <f t="shared" si="1"/>
        <v>13</v>
      </c>
      <c r="AD59" s="40">
        <f t="shared" si="1"/>
        <v>15</v>
      </c>
    </row>
    <row r="60" spans="1:30" x14ac:dyDescent="0.3">
      <c r="A60" s="40" t="s">
        <v>63</v>
      </c>
      <c r="B60" s="40"/>
      <c r="C60" s="40"/>
      <c r="D60" s="40"/>
      <c r="E60" s="40"/>
      <c r="H60" s="40"/>
      <c r="I60" s="40">
        <f>ROUNDUP(I59/8,0)</f>
        <v>3</v>
      </c>
      <c r="J60" s="40">
        <f t="shared" ref="J60:N60" si="2">ROUNDUP(J59/8,0)</f>
        <v>2</v>
      </c>
      <c r="K60" s="40">
        <f t="shared" si="2"/>
        <v>2</v>
      </c>
      <c r="L60" s="40">
        <f t="shared" si="2"/>
        <v>1</v>
      </c>
      <c r="M60" s="40">
        <f t="shared" si="2"/>
        <v>2</v>
      </c>
      <c r="N60" s="40">
        <f t="shared" si="2"/>
        <v>2</v>
      </c>
      <c r="Q60" s="40" t="s">
        <v>63</v>
      </c>
      <c r="R60" s="40"/>
      <c r="S60" s="40"/>
      <c r="T60" s="40"/>
      <c r="U60" s="40"/>
      <c r="X60" s="40"/>
      <c r="Y60" s="40">
        <f>ROUNDUP(Y59/8,0)</f>
        <v>4</v>
      </c>
      <c r="Z60" s="40">
        <f t="shared" ref="Z60:AD60" si="3">ROUNDUP(Z59/8,0)</f>
        <v>3</v>
      </c>
      <c r="AA60" s="40">
        <f t="shared" si="3"/>
        <v>3</v>
      </c>
      <c r="AB60" s="40">
        <f t="shared" si="3"/>
        <v>1</v>
      </c>
      <c r="AC60" s="40">
        <f t="shared" si="3"/>
        <v>2</v>
      </c>
      <c r="AD60" s="40">
        <f t="shared" si="3"/>
        <v>2</v>
      </c>
    </row>
    <row r="61" spans="1:30" x14ac:dyDescent="0.3">
      <c r="A61" s="40" t="s">
        <v>64</v>
      </c>
      <c r="B61" s="40"/>
      <c r="C61" s="40"/>
      <c r="D61" s="40"/>
      <c r="E61" s="40"/>
      <c r="H61" s="40"/>
      <c r="I61" s="40">
        <f>I60*8-I59</f>
        <v>5</v>
      </c>
      <c r="J61" s="40">
        <f t="shared" ref="J61:N61" si="4">J60*8-J59</f>
        <v>2</v>
      </c>
      <c r="K61" s="40">
        <f t="shared" si="4"/>
        <v>0</v>
      </c>
      <c r="L61" s="40">
        <f t="shared" si="4"/>
        <v>0</v>
      </c>
      <c r="M61" s="40">
        <f t="shared" si="4"/>
        <v>2</v>
      </c>
      <c r="N61" s="40">
        <f t="shared" si="4"/>
        <v>5</v>
      </c>
      <c r="Q61" s="40" t="s">
        <v>64</v>
      </c>
      <c r="R61" s="40"/>
      <c r="S61" s="40"/>
      <c r="T61" s="40"/>
      <c r="U61" s="40"/>
      <c r="X61" s="40"/>
      <c r="Y61" s="40">
        <f>Y60*8-Y59</f>
        <v>7</v>
      </c>
      <c r="Z61" s="40">
        <f>Z60*8-Z59</f>
        <v>2</v>
      </c>
      <c r="AA61" s="40">
        <f t="shared" ref="AA61:AD61" si="5">AA60*8-AA59</f>
        <v>1</v>
      </c>
      <c r="AB61" s="40">
        <f t="shared" si="5"/>
        <v>1</v>
      </c>
      <c r="AC61" s="40">
        <f t="shared" si="5"/>
        <v>3</v>
      </c>
      <c r="AD61" s="40">
        <f t="shared" si="5"/>
        <v>1</v>
      </c>
    </row>
    <row r="65" spans="1:14" x14ac:dyDescent="0.3">
      <c r="A65" s="68" t="s">
        <v>110</v>
      </c>
    </row>
    <row r="66" spans="1:14" x14ac:dyDescent="0.3">
      <c r="A66" s="40" t="s">
        <v>62</v>
      </c>
      <c r="I66" s="39">
        <f>I59+Y59</f>
        <v>44</v>
      </c>
      <c r="J66" s="39">
        <f t="shared" ref="J66:N66" si="6">J59+Z59</f>
        <v>36</v>
      </c>
      <c r="K66" s="39">
        <f t="shared" si="6"/>
        <v>39</v>
      </c>
      <c r="L66" s="39">
        <f t="shared" si="6"/>
        <v>15</v>
      </c>
      <c r="M66" s="39">
        <f t="shared" si="6"/>
        <v>27</v>
      </c>
      <c r="N66" s="39">
        <f t="shared" si="6"/>
        <v>26</v>
      </c>
    </row>
    <row r="67" spans="1:14" x14ac:dyDescent="0.3">
      <c r="A67" s="40" t="s">
        <v>63</v>
      </c>
      <c r="I67" s="39">
        <f>ROUNDUP(I66/8,0)</f>
        <v>6</v>
      </c>
      <c r="J67" s="39">
        <f t="shared" ref="J67:N67" si="7">ROUNDUP(J66/8,0)</f>
        <v>5</v>
      </c>
      <c r="K67" s="39">
        <f t="shared" si="7"/>
        <v>5</v>
      </c>
      <c r="L67" s="39">
        <f t="shared" si="7"/>
        <v>2</v>
      </c>
      <c r="M67" s="39">
        <f t="shared" si="7"/>
        <v>4</v>
      </c>
      <c r="N67" s="39">
        <f t="shared" si="7"/>
        <v>4</v>
      </c>
    </row>
    <row r="68" spans="1:14" x14ac:dyDescent="0.3">
      <c r="A68" s="40" t="s">
        <v>64</v>
      </c>
      <c r="I68" s="39">
        <f>I67*8-I66</f>
        <v>4</v>
      </c>
      <c r="J68" s="39">
        <f t="shared" ref="J68:N68" si="8">J67*8-J66</f>
        <v>4</v>
      </c>
      <c r="K68" s="39">
        <f t="shared" si="8"/>
        <v>1</v>
      </c>
      <c r="L68" s="39">
        <f t="shared" si="8"/>
        <v>1</v>
      </c>
      <c r="M68" s="39">
        <f t="shared" si="8"/>
        <v>5</v>
      </c>
      <c r="N68" s="39">
        <f t="shared" si="8"/>
        <v>6</v>
      </c>
    </row>
    <row r="71" spans="1:14" x14ac:dyDescent="0.3">
      <c r="I71" s="77">
        <v>7</v>
      </c>
      <c r="J71" s="77">
        <v>9</v>
      </c>
      <c r="K71" s="77">
        <v>7</v>
      </c>
      <c r="L71" s="77">
        <v>3</v>
      </c>
      <c r="M71" s="77">
        <v>9</v>
      </c>
      <c r="N71" s="77">
        <v>7</v>
      </c>
    </row>
    <row r="77" spans="1:14" x14ac:dyDescent="0.3">
      <c r="A77" s="39" t="s">
        <v>94</v>
      </c>
      <c r="B77" s="39" t="s">
        <v>96</v>
      </c>
      <c r="C77" s="39" t="s">
        <v>163</v>
      </c>
      <c r="D77" s="39" t="s">
        <v>135</v>
      </c>
      <c r="E77" s="39" t="s">
        <v>146</v>
      </c>
      <c r="F77" s="39" t="s">
        <v>65</v>
      </c>
      <c r="G77" s="39">
        <v>2649.12</v>
      </c>
      <c r="H77" s="39" t="s">
        <v>72</v>
      </c>
      <c r="I77" s="39" t="s">
        <v>201</v>
      </c>
      <c r="J77" s="39" t="s">
        <v>202</v>
      </c>
      <c r="K77" s="39" t="s">
        <v>137</v>
      </c>
      <c r="L77" s="39" t="s">
        <v>203</v>
      </c>
      <c r="M77" s="39" t="s">
        <v>137</v>
      </c>
      <c r="N77" s="39" t="s">
        <v>204</v>
      </c>
    </row>
    <row r="78" spans="1:14" x14ac:dyDescent="0.3">
      <c r="A78" s="39" t="s">
        <v>82</v>
      </c>
      <c r="B78" s="39" t="s">
        <v>83</v>
      </c>
      <c r="C78" s="39" t="s">
        <v>205</v>
      </c>
      <c r="D78" s="39" t="s">
        <v>141</v>
      </c>
      <c r="E78" s="39" t="s">
        <v>146</v>
      </c>
      <c r="F78" s="39" t="s">
        <v>65</v>
      </c>
      <c r="G78" s="39">
        <v>2487.5100000000002</v>
      </c>
      <c r="H78" s="39" t="s">
        <v>72</v>
      </c>
      <c r="I78" s="39" t="s">
        <v>137</v>
      </c>
      <c r="J78" s="39" t="s">
        <v>206</v>
      </c>
      <c r="K78" s="39" t="s">
        <v>207</v>
      </c>
      <c r="L78" s="39" t="s">
        <v>208</v>
      </c>
      <c r="M78" s="39" t="s">
        <v>137</v>
      </c>
      <c r="N78" s="39" t="s">
        <v>209</v>
      </c>
    </row>
    <row r="79" spans="1:14" x14ac:dyDescent="0.3">
      <c r="A79" s="39" t="s">
        <v>95</v>
      </c>
      <c r="B79" s="39" t="s">
        <v>210</v>
      </c>
      <c r="C79" s="39" t="s">
        <v>165</v>
      </c>
      <c r="D79" s="39" t="s">
        <v>135</v>
      </c>
      <c r="E79" s="39" t="s">
        <v>123</v>
      </c>
      <c r="F79" s="39" t="s">
        <v>65</v>
      </c>
      <c r="G79" s="39">
        <v>2453.98</v>
      </c>
      <c r="H79" s="39" t="s">
        <v>72</v>
      </c>
      <c r="I79" s="39" t="s">
        <v>211</v>
      </c>
      <c r="J79" s="39" t="s">
        <v>212</v>
      </c>
      <c r="K79" s="39" t="s">
        <v>213</v>
      </c>
      <c r="L79" s="39" t="s">
        <v>137</v>
      </c>
      <c r="M79" s="39" t="s">
        <v>137</v>
      </c>
      <c r="N79" s="39" t="s">
        <v>214</v>
      </c>
    </row>
    <row r="80" spans="1:14" x14ac:dyDescent="0.3">
      <c r="A80" s="39" t="s">
        <v>57</v>
      </c>
      <c r="B80" s="39" t="s">
        <v>58</v>
      </c>
      <c r="C80" s="39" t="s">
        <v>145</v>
      </c>
      <c r="D80" s="39" t="s">
        <v>149</v>
      </c>
      <c r="E80" s="39" t="s">
        <v>146</v>
      </c>
      <c r="F80" s="39" t="s">
        <v>65</v>
      </c>
      <c r="G80" s="39">
        <v>2432.12</v>
      </c>
      <c r="H80" s="39" t="s">
        <v>72</v>
      </c>
      <c r="I80" s="39" t="s">
        <v>215</v>
      </c>
      <c r="J80" s="39" t="s">
        <v>137</v>
      </c>
      <c r="K80" s="39" t="s">
        <v>216</v>
      </c>
      <c r="L80" s="39" t="s">
        <v>137</v>
      </c>
      <c r="M80" s="39" t="s">
        <v>217</v>
      </c>
      <c r="N80" s="39" t="s">
        <v>218</v>
      </c>
    </row>
    <row r="81" spans="1:14" x14ac:dyDescent="0.3">
      <c r="A81" s="39" t="s">
        <v>92</v>
      </c>
      <c r="B81" s="39" t="s">
        <v>93</v>
      </c>
      <c r="C81" s="39" t="s">
        <v>143</v>
      </c>
      <c r="D81" s="39" t="s">
        <v>135</v>
      </c>
      <c r="E81" s="39" t="s">
        <v>124</v>
      </c>
      <c r="F81" s="39" t="s">
        <v>65</v>
      </c>
      <c r="G81" s="39">
        <v>2412.13</v>
      </c>
      <c r="H81" s="39" t="s">
        <v>72</v>
      </c>
      <c r="I81" s="39" t="s">
        <v>219</v>
      </c>
      <c r="J81" s="39" t="s">
        <v>220</v>
      </c>
      <c r="K81" s="39" t="s">
        <v>221</v>
      </c>
      <c r="L81" s="39" t="s">
        <v>137</v>
      </c>
      <c r="M81" s="39" t="s">
        <v>137</v>
      </c>
      <c r="N81" s="39" t="s">
        <v>222</v>
      </c>
    </row>
    <row r="82" spans="1:14" x14ac:dyDescent="0.3">
      <c r="A82" s="39" t="s">
        <v>223</v>
      </c>
      <c r="B82" s="39" t="s">
        <v>224</v>
      </c>
      <c r="C82" s="39" t="s">
        <v>134</v>
      </c>
      <c r="D82" s="39" t="s">
        <v>150</v>
      </c>
      <c r="E82" s="39" t="s">
        <v>123</v>
      </c>
      <c r="F82" s="39" t="s">
        <v>65</v>
      </c>
      <c r="G82" s="39">
        <v>2378.5700000000002</v>
      </c>
      <c r="H82" s="39" t="s">
        <v>72</v>
      </c>
      <c r="I82" s="39" t="s">
        <v>225</v>
      </c>
      <c r="J82" s="39" t="s">
        <v>226</v>
      </c>
      <c r="K82" s="39" t="s">
        <v>137</v>
      </c>
      <c r="L82" s="39" t="s">
        <v>227</v>
      </c>
      <c r="M82" s="39" t="s">
        <v>137</v>
      </c>
      <c r="N82" s="39" t="s">
        <v>228</v>
      </c>
    </row>
    <row r="83" spans="1:14" x14ac:dyDescent="0.3">
      <c r="A83" s="39" t="s">
        <v>57</v>
      </c>
      <c r="B83" s="39" t="s">
        <v>229</v>
      </c>
      <c r="C83" s="39" t="s">
        <v>230</v>
      </c>
      <c r="D83" s="39" t="s">
        <v>150</v>
      </c>
      <c r="E83" s="39" t="s">
        <v>146</v>
      </c>
      <c r="F83" s="39" t="s">
        <v>65</v>
      </c>
      <c r="G83" s="39">
        <v>2357.5100000000002</v>
      </c>
      <c r="H83" s="39" t="s">
        <v>72</v>
      </c>
      <c r="I83" s="39" t="s">
        <v>137</v>
      </c>
      <c r="J83" s="39" t="s">
        <v>231</v>
      </c>
      <c r="K83" s="39" t="s">
        <v>137</v>
      </c>
      <c r="L83" s="39" t="s">
        <v>232</v>
      </c>
      <c r="M83" s="39" t="s">
        <v>233</v>
      </c>
      <c r="N83" s="39" t="s">
        <v>234</v>
      </c>
    </row>
    <row r="84" spans="1:14" x14ac:dyDescent="0.3">
      <c r="A84" s="39" t="s">
        <v>103</v>
      </c>
      <c r="B84" s="39" t="s">
        <v>104</v>
      </c>
      <c r="C84" s="39" t="s">
        <v>140</v>
      </c>
      <c r="D84" s="39" t="s">
        <v>150</v>
      </c>
      <c r="E84" s="39" t="s">
        <v>124</v>
      </c>
      <c r="F84" s="39" t="s">
        <v>65</v>
      </c>
      <c r="G84" s="39">
        <v>2338.66</v>
      </c>
      <c r="H84" s="39" t="s">
        <v>72</v>
      </c>
      <c r="I84" s="39" t="s">
        <v>235</v>
      </c>
      <c r="J84" s="39" t="s">
        <v>236</v>
      </c>
      <c r="K84" s="39" t="s">
        <v>237</v>
      </c>
      <c r="L84" s="39" t="s">
        <v>137</v>
      </c>
      <c r="M84" s="39" t="s">
        <v>137</v>
      </c>
      <c r="N84" s="39" t="s">
        <v>238</v>
      </c>
    </row>
    <row r="85" spans="1:14" x14ac:dyDescent="0.3">
      <c r="A85" s="39" t="s">
        <v>239</v>
      </c>
      <c r="B85" s="39" t="s">
        <v>84</v>
      </c>
      <c r="C85" s="39" t="s">
        <v>165</v>
      </c>
      <c r="D85" s="39" t="s">
        <v>176</v>
      </c>
      <c r="E85" s="39" t="s">
        <v>123</v>
      </c>
      <c r="F85" s="39" t="s">
        <v>65</v>
      </c>
      <c r="G85" s="39">
        <v>2336.02</v>
      </c>
      <c r="H85" s="39" t="s">
        <v>72</v>
      </c>
      <c r="I85" s="39" t="s">
        <v>240</v>
      </c>
      <c r="J85" s="39" t="s">
        <v>137</v>
      </c>
      <c r="K85" s="39" t="s">
        <v>241</v>
      </c>
      <c r="L85" s="39" t="s">
        <v>137</v>
      </c>
      <c r="M85" s="39" t="s">
        <v>242</v>
      </c>
      <c r="N85" s="39" t="s">
        <v>243</v>
      </c>
    </row>
    <row r="86" spans="1:14" x14ac:dyDescent="0.3">
      <c r="A86" s="39" t="s">
        <v>244</v>
      </c>
      <c r="B86" s="39" t="s">
        <v>245</v>
      </c>
      <c r="C86" s="39" t="s">
        <v>134</v>
      </c>
      <c r="D86" s="39" t="s">
        <v>141</v>
      </c>
      <c r="E86" s="39" t="s">
        <v>123</v>
      </c>
      <c r="F86" s="39" t="s">
        <v>65</v>
      </c>
      <c r="G86" s="39">
        <v>2273.61</v>
      </c>
      <c r="H86" s="39" t="s">
        <v>72</v>
      </c>
      <c r="I86" s="39" t="s">
        <v>246</v>
      </c>
      <c r="J86" s="39" t="s">
        <v>247</v>
      </c>
      <c r="K86" s="39" t="s">
        <v>137</v>
      </c>
      <c r="L86" s="39" t="s">
        <v>248</v>
      </c>
      <c r="M86" s="39" t="s">
        <v>249</v>
      </c>
      <c r="N86" s="39" t="s">
        <v>137</v>
      </c>
    </row>
    <row r="87" spans="1:14" x14ac:dyDescent="0.3">
      <c r="A87" s="39" t="s">
        <v>54</v>
      </c>
      <c r="B87" s="39" t="s">
        <v>55</v>
      </c>
      <c r="C87" s="39" t="s">
        <v>250</v>
      </c>
      <c r="D87" s="39" t="s">
        <v>157</v>
      </c>
      <c r="E87" s="39" t="s">
        <v>146</v>
      </c>
      <c r="F87" s="39" t="s">
        <v>65</v>
      </c>
      <c r="G87" s="39">
        <v>2135.96</v>
      </c>
      <c r="H87" s="39" t="s">
        <v>72</v>
      </c>
      <c r="I87" s="39" t="s">
        <v>251</v>
      </c>
      <c r="J87" s="39" t="s">
        <v>137</v>
      </c>
      <c r="K87" s="39" t="s">
        <v>252</v>
      </c>
      <c r="L87" s="39" t="s">
        <v>253</v>
      </c>
      <c r="M87" s="39" t="s">
        <v>137</v>
      </c>
      <c r="N87" s="39" t="s">
        <v>254</v>
      </c>
    </row>
    <row r="88" spans="1:14" x14ac:dyDescent="0.3">
      <c r="A88" s="39" t="s">
        <v>81</v>
      </c>
      <c r="B88" s="39" t="s">
        <v>56</v>
      </c>
      <c r="C88" s="39" t="s">
        <v>143</v>
      </c>
      <c r="D88" s="39" t="s">
        <v>141</v>
      </c>
      <c r="E88" s="39" t="s">
        <v>124</v>
      </c>
      <c r="F88" s="39" t="s">
        <v>65</v>
      </c>
      <c r="G88" s="39">
        <v>2092.61</v>
      </c>
      <c r="H88" s="39" t="s">
        <v>72</v>
      </c>
      <c r="I88" s="39" t="s">
        <v>142</v>
      </c>
      <c r="J88" s="39" t="s">
        <v>137</v>
      </c>
      <c r="K88" s="39" t="s">
        <v>255</v>
      </c>
      <c r="L88" s="39" t="s">
        <v>256</v>
      </c>
      <c r="M88" s="39" t="s">
        <v>257</v>
      </c>
      <c r="N88" s="39" t="s">
        <v>137</v>
      </c>
    </row>
    <row r="89" spans="1:14" x14ac:dyDescent="0.3">
      <c r="A89" s="39" t="s">
        <v>258</v>
      </c>
      <c r="B89" s="39" t="s">
        <v>259</v>
      </c>
      <c r="C89" s="39" t="s">
        <v>134</v>
      </c>
      <c r="D89" s="39" t="s">
        <v>197</v>
      </c>
      <c r="E89" s="39" t="s">
        <v>123</v>
      </c>
      <c r="F89" s="39" t="s">
        <v>65</v>
      </c>
      <c r="G89" s="39">
        <v>1899.43</v>
      </c>
      <c r="H89" s="39" t="s">
        <v>72</v>
      </c>
      <c r="I89" s="39" t="s">
        <v>260</v>
      </c>
      <c r="J89" s="39" t="s">
        <v>137</v>
      </c>
      <c r="K89" s="39" t="s">
        <v>261</v>
      </c>
      <c r="L89" s="39" t="s">
        <v>137</v>
      </c>
      <c r="M89" s="39" t="s">
        <v>262</v>
      </c>
      <c r="N89" s="39" t="s">
        <v>137</v>
      </c>
    </row>
    <row r="90" spans="1:14" x14ac:dyDescent="0.3">
      <c r="A90" s="39" t="s">
        <v>263</v>
      </c>
      <c r="B90" s="39" t="s">
        <v>264</v>
      </c>
      <c r="C90" s="39" t="s">
        <v>165</v>
      </c>
      <c r="D90" s="39" t="s">
        <v>78</v>
      </c>
      <c r="E90" s="39" t="s">
        <v>123</v>
      </c>
      <c r="F90" s="39" t="s">
        <v>65</v>
      </c>
      <c r="G90" s="39">
        <v>1885.91</v>
      </c>
      <c r="H90" s="39" t="s">
        <v>72</v>
      </c>
      <c r="I90" s="39" t="s">
        <v>265</v>
      </c>
      <c r="J90" s="39" t="s">
        <v>137</v>
      </c>
      <c r="K90" s="39" t="s">
        <v>266</v>
      </c>
      <c r="L90" s="39" t="s">
        <v>189</v>
      </c>
      <c r="M90" s="39" t="s">
        <v>267</v>
      </c>
      <c r="N90" s="39" t="s">
        <v>137</v>
      </c>
    </row>
    <row r="91" spans="1:14" x14ac:dyDescent="0.3">
      <c r="A91" s="39" t="s">
        <v>76</v>
      </c>
      <c r="B91" s="39" t="s">
        <v>268</v>
      </c>
      <c r="C91" s="39" t="s">
        <v>165</v>
      </c>
      <c r="D91" s="39" t="s">
        <v>179</v>
      </c>
      <c r="E91" s="39" t="s">
        <v>123</v>
      </c>
      <c r="F91" s="39" t="s">
        <v>65</v>
      </c>
      <c r="G91" s="39">
        <v>1706.39</v>
      </c>
      <c r="H91" s="39" t="s">
        <v>72</v>
      </c>
      <c r="I91" s="39" t="s">
        <v>269</v>
      </c>
      <c r="J91" s="39" t="s">
        <v>137</v>
      </c>
      <c r="K91" s="39" t="s">
        <v>270</v>
      </c>
      <c r="L91" s="39" t="s">
        <v>137</v>
      </c>
      <c r="M91" s="39" t="s">
        <v>271</v>
      </c>
      <c r="N91" s="39" t="s">
        <v>272</v>
      </c>
    </row>
    <row r="92" spans="1:14" x14ac:dyDescent="0.3">
      <c r="A92" s="39" t="s">
        <v>273</v>
      </c>
      <c r="B92" s="39" t="s">
        <v>274</v>
      </c>
      <c r="C92" s="39" t="s">
        <v>143</v>
      </c>
      <c r="D92" s="39" t="s">
        <v>78</v>
      </c>
      <c r="E92" s="39" t="s">
        <v>124</v>
      </c>
      <c r="F92" s="39" t="s">
        <v>65</v>
      </c>
      <c r="G92" s="39">
        <v>1685.13</v>
      </c>
      <c r="H92" s="39" t="s">
        <v>72</v>
      </c>
      <c r="I92" s="39" t="s">
        <v>275</v>
      </c>
      <c r="J92" s="39" t="s">
        <v>276</v>
      </c>
      <c r="K92" s="39" t="s">
        <v>277</v>
      </c>
      <c r="L92" s="39" t="s">
        <v>137</v>
      </c>
      <c r="M92" s="39" t="s">
        <v>278</v>
      </c>
      <c r="N92" s="39" t="s">
        <v>137</v>
      </c>
    </row>
    <row r="93" spans="1:14" x14ac:dyDescent="0.3">
      <c r="A93" s="39" t="s">
        <v>87</v>
      </c>
      <c r="B93" s="39" t="s">
        <v>88</v>
      </c>
      <c r="C93" s="39" t="s">
        <v>279</v>
      </c>
      <c r="D93" s="39" t="s">
        <v>184</v>
      </c>
      <c r="E93" s="39" t="s">
        <v>146</v>
      </c>
      <c r="F93" s="39" t="s">
        <v>65</v>
      </c>
      <c r="G93" s="39">
        <v>1661.03</v>
      </c>
      <c r="H93" s="39" t="s">
        <v>72</v>
      </c>
      <c r="I93" s="39" t="s">
        <v>280</v>
      </c>
      <c r="J93" s="39" t="s">
        <v>281</v>
      </c>
      <c r="K93" s="39" t="s">
        <v>282</v>
      </c>
      <c r="L93" s="39" t="s">
        <v>137</v>
      </c>
      <c r="M93" s="39" t="s">
        <v>283</v>
      </c>
      <c r="N93" s="39" t="s">
        <v>137</v>
      </c>
    </row>
    <row r="94" spans="1:14" x14ac:dyDescent="0.3">
      <c r="A94" s="39" t="s">
        <v>284</v>
      </c>
      <c r="B94" s="39" t="s">
        <v>285</v>
      </c>
      <c r="C94" s="39" t="s">
        <v>140</v>
      </c>
      <c r="D94" s="39" t="s">
        <v>286</v>
      </c>
      <c r="E94" s="39" t="s">
        <v>124</v>
      </c>
      <c r="F94" s="39" t="s">
        <v>65</v>
      </c>
      <c r="G94" s="39">
        <v>1562.16</v>
      </c>
      <c r="H94" s="39" t="s">
        <v>72</v>
      </c>
      <c r="I94" s="39" t="s">
        <v>287</v>
      </c>
      <c r="J94" s="39" t="s">
        <v>288</v>
      </c>
      <c r="K94" s="39" t="s">
        <v>289</v>
      </c>
      <c r="L94" s="39" t="s">
        <v>137</v>
      </c>
      <c r="M94" s="39" t="s">
        <v>290</v>
      </c>
      <c r="N94" s="39" t="s">
        <v>137</v>
      </c>
    </row>
    <row r="95" spans="1:14" x14ac:dyDescent="0.3">
      <c r="A95" s="39" t="s">
        <v>59</v>
      </c>
      <c r="B95" s="39" t="s">
        <v>291</v>
      </c>
      <c r="C95" s="39" t="s">
        <v>143</v>
      </c>
      <c r="D95" s="39" t="s">
        <v>194</v>
      </c>
      <c r="E95" s="39" t="s">
        <v>124</v>
      </c>
      <c r="F95" s="39" t="s">
        <v>65</v>
      </c>
      <c r="G95" s="39">
        <v>1477.39</v>
      </c>
      <c r="H95" s="39" t="s">
        <v>72</v>
      </c>
      <c r="I95" s="39" t="s">
        <v>292</v>
      </c>
      <c r="J95" s="39" t="s">
        <v>293</v>
      </c>
      <c r="K95" s="39" t="s">
        <v>137</v>
      </c>
      <c r="L95" s="39" t="s">
        <v>137</v>
      </c>
      <c r="M95" s="39" t="s">
        <v>294</v>
      </c>
      <c r="N95" s="39" t="s">
        <v>137</v>
      </c>
    </row>
    <row r="96" spans="1:14" x14ac:dyDescent="0.3">
      <c r="A96" s="39" t="s">
        <v>295</v>
      </c>
      <c r="B96" s="39" t="s">
        <v>73</v>
      </c>
      <c r="C96" s="39" t="s">
        <v>134</v>
      </c>
      <c r="D96" s="39" t="s">
        <v>151</v>
      </c>
      <c r="E96" s="39" t="s">
        <v>123</v>
      </c>
      <c r="F96" s="39" t="s">
        <v>65</v>
      </c>
      <c r="G96" s="39">
        <v>1459.39</v>
      </c>
      <c r="H96" s="39" t="s">
        <v>72</v>
      </c>
      <c r="I96" s="39" t="s">
        <v>296</v>
      </c>
      <c r="J96" s="39" t="s">
        <v>297</v>
      </c>
      <c r="K96" s="39" t="s">
        <v>298</v>
      </c>
      <c r="L96" s="39" t="s">
        <v>137</v>
      </c>
      <c r="M96" s="39" t="s">
        <v>299</v>
      </c>
      <c r="N96" s="39" t="s">
        <v>137</v>
      </c>
    </row>
    <row r="97" spans="1:14" x14ac:dyDescent="0.3">
      <c r="A97" s="39" t="s">
        <v>300</v>
      </c>
      <c r="B97" s="39" t="s">
        <v>301</v>
      </c>
      <c r="C97" s="39" t="s">
        <v>302</v>
      </c>
      <c r="D97" s="39" t="s">
        <v>157</v>
      </c>
      <c r="E97" s="39" t="s">
        <v>123</v>
      </c>
      <c r="F97" s="39" t="s">
        <v>65</v>
      </c>
      <c r="G97" s="39">
        <v>1452.46</v>
      </c>
      <c r="H97" s="39" t="s">
        <v>72</v>
      </c>
      <c r="I97" s="39" t="s">
        <v>303</v>
      </c>
      <c r="J97" s="39" t="s">
        <v>304</v>
      </c>
      <c r="K97" s="39" t="s">
        <v>305</v>
      </c>
      <c r="L97" s="39" t="s">
        <v>137</v>
      </c>
      <c r="M97" s="39" t="s">
        <v>306</v>
      </c>
      <c r="N97" s="39" t="s">
        <v>137</v>
      </c>
    </row>
    <row r="107" spans="1:14" x14ac:dyDescent="0.3">
      <c r="G107" s="74"/>
      <c r="H107" s="74"/>
    </row>
    <row r="108" spans="1:14" x14ac:dyDescent="0.3">
      <c r="G108" s="73"/>
      <c r="H108" s="73"/>
    </row>
  </sheetData>
  <autoFilter ref="A1:I100" xr:uid="{00000000-0009-0000-0000-000004000000}"/>
  <sortState xmlns:xlrd2="http://schemas.microsoft.com/office/spreadsheetml/2017/richdata2" ref="A2:O111">
    <sortCondition ref="F2:F111"/>
    <sortCondition ref="H2:H111"/>
    <sortCondition descending="1" ref="G2:G11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Prognose E 25m 2022</vt:lpstr>
      <vt:lpstr>Zeitplan Wettkampfblöcke</vt:lpstr>
      <vt:lpstr>Prognose E 50m 2024</vt:lpstr>
      <vt:lpstr>Prognose M 50m 2024</vt:lpstr>
      <vt:lpstr>offen berechnen</vt:lpstr>
      <vt:lpstr>'Prognose E 25m 2022'!Druckbereich</vt:lpstr>
      <vt:lpstr>'Prognose E 50m 2024'!Druckbereich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Braun</dc:creator>
  <cp:lastModifiedBy>Birgit von Essen</cp:lastModifiedBy>
  <cp:lastPrinted>2023-03-25T21:04:17Z</cp:lastPrinted>
  <dcterms:created xsi:type="dcterms:W3CDTF">2009-07-13T23:10:46Z</dcterms:created>
  <dcterms:modified xsi:type="dcterms:W3CDTF">2024-03-23T16:09:39Z</dcterms:modified>
</cp:coreProperties>
</file>